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3" activeTab="0"/>
  </bookViews>
  <sheets>
    <sheet name="Personal (10)" sheetId="1" r:id="rId1"/>
    <sheet name="Materiale " sheetId="2" r:id="rId2"/>
    <sheet name="Utilitati" sheetId="3" r:id="rId3"/>
    <sheet name="Transport" sheetId="4" r:id="rId4"/>
    <sheet name="Telecomunicatii" sheetId="5" r:id="rId5"/>
    <sheet name="Alte bunuri si serv" sheetId="6" r:id="rId6"/>
    <sheet name="Reparatii curente" sheetId="7" r:id="rId7"/>
    <sheet name="Materiale ig.sanitare" sheetId="8" r:id="rId8"/>
    <sheet name="Ob. de inventar" sheetId="9" r:id="rId9"/>
    <sheet name="Deplasari" sheetId="10" r:id="rId10"/>
    <sheet name="Carti publicatii" sheetId="11" r:id="rId11"/>
    <sheet name="Preg.profesionala" sheetId="12" r:id="rId12"/>
    <sheet name="Protocol" sheetId="13" r:id="rId13"/>
    <sheet name="Chirii" sheetId="14" r:id="rId14"/>
    <sheet name="Alte chelt" sheetId="15" r:id="rId15"/>
    <sheet name="Aj.soc.numerar" sheetId="16" r:id="rId16"/>
    <sheet name="Contrib.si cotiz.la org.interna" sheetId="17" r:id="rId17"/>
    <sheet name="Uniforme si echipament" sheetId="18" r:id="rId18"/>
    <sheet name="Masini,echipamente si mijl." sheetId="19" r:id="rId19"/>
    <sheet name="Alte active fixe" sheetId="20" r:id="rId20"/>
  </sheets>
  <definedNames/>
  <calcPr fullCalcOnLoad="1"/>
</workbook>
</file>

<file path=xl/sharedStrings.xml><?xml version="1.0" encoding="utf-8"?>
<sst xmlns="http://schemas.openxmlformats.org/spreadsheetml/2006/main" count="702" uniqueCount="96">
  <si>
    <t>AUTORITATEA FEROVIARA ROMANA</t>
  </si>
  <si>
    <t>SERVICIUL B.V.C.</t>
  </si>
  <si>
    <t>Clasificatie bugetara</t>
  </si>
  <si>
    <t>Luna</t>
  </si>
  <si>
    <t>SUMA</t>
  </si>
  <si>
    <t>EXPLICATII</t>
  </si>
  <si>
    <t>Tichete de masa</t>
  </si>
  <si>
    <t>Martie</t>
  </si>
  <si>
    <t>Ianuarie</t>
  </si>
  <si>
    <t>Februarie</t>
  </si>
  <si>
    <t>57,02,01</t>
  </si>
  <si>
    <t>20,30,30</t>
  </si>
  <si>
    <t>-</t>
  </si>
  <si>
    <t>10,01,01</t>
  </si>
  <si>
    <t>10,01,05</t>
  </si>
  <si>
    <t>10,01,12</t>
  </si>
  <si>
    <t>10,01,13</t>
  </si>
  <si>
    <t>10,01,30</t>
  </si>
  <si>
    <t>10,02,01</t>
  </si>
  <si>
    <t>10,03,01</t>
  </si>
  <si>
    <t>10,03,02</t>
  </si>
  <si>
    <t>10,03,03</t>
  </si>
  <si>
    <t>10,03,04</t>
  </si>
  <si>
    <t>10,03,06</t>
  </si>
  <si>
    <t>20,01,01</t>
  </si>
  <si>
    <t>20,01,02</t>
  </si>
  <si>
    <t>20,01,06</t>
  </si>
  <si>
    <t>20,01,03</t>
  </si>
  <si>
    <t>20,01,04</t>
  </si>
  <si>
    <t>20,01,05</t>
  </si>
  <si>
    <t>20,01,07</t>
  </si>
  <si>
    <t>20,01,08</t>
  </si>
  <si>
    <t>20,01,30</t>
  </si>
  <si>
    <t>20,01,09</t>
  </si>
  <si>
    <t>20,02,00</t>
  </si>
  <si>
    <t>20,14,00</t>
  </si>
  <si>
    <t>20,05,30</t>
  </si>
  <si>
    <t>20,06,01</t>
  </si>
  <si>
    <t xml:space="preserve"> 20,06,02</t>
  </si>
  <si>
    <t>20,11,00</t>
  </si>
  <si>
    <t>20,13,00</t>
  </si>
  <si>
    <t>20,30,02</t>
  </si>
  <si>
    <t>20,30,04</t>
  </si>
  <si>
    <t>Plata salarii lichidare, avansuri CO</t>
  </si>
  <si>
    <t>Sporuri pentru conditii de munca, spor consemn, ore de noapte, spor conditii periculoase</t>
  </si>
  <si>
    <t xml:space="preserve">Indemnizatii consiliul de conducere </t>
  </si>
  <si>
    <t>Diurna deplasari interne in interesul serviciului</t>
  </si>
  <si>
    <t>Alte drepturi salariale in bani, concedii medicale unitate</t>
  </si>
  <si>
    <t>Contributia angajatorului la asigurarile sociale de stat</t>
  </si>
  <si>
    <t>Contributia angajatorului la asigurarile de somaj</t>
  </si>
  <si>
    <t>Contributia angajatorului la asigurarile sociale de sanatate</t>
  </si>
  <si>
    <t>Contributia angajatorului la asigurarile pentru accidente de munca si boli profesionale</t>
  </si>
  <si>
    <t>Contributia angajatorului la asigurarile pentru concedii si indemnizatii</t>
  </si>
  <si>
    <t>Rechizite si furnituri de birou (calculator birou, plicuri, lipici, etc.)</t>
  </si>
  <si>
    <t>Piese de schimb (pompa recirculare, HDD extern, adaptor notebook)</t>
  </si>
  <si>
    <t>Energie electrica, gaz metan, energie termica</t>
  </si>
  <si>
    <t>Apa, canalizare si servicii salubrizare</t>
  </si>
  <si>
    <t>Decontare transport in comun cf CCM in vigoare</t>
  </si>
  <si>
    <t>Carburant auto</t>
  </si>
  <si>
    <t>Actualizare program legislativ, servicii paza, intretinere ascensor, etalonare metrologica, etc.</t>
  </si>
  <si>
    <t>Cheltuieli materiale cu caracter functional, revizii auto, service auto, cartuse imprimante, etc.</t>
  </si>
  <si>
    <t xml:space="preserve">Tamplarie PVC, lucrare de masurare PRAM (refacere prize de punere la pamant) </t>
  </si>
  <si>
    <t xml:space="preserve">Materiale igienico-saniatare (apa minerala, sapun, crema de maini, servicii medicina muncii) </t>
  </si>
  <si>
    <t>Obiecte de inventar (imprimante, frigider, stampile, scaune, sursa UPS, router, etc.)</t>
  </si>
  <si>
    <t>Cheltuieli deplasari interne in interesul serviciului</t>
  </si>
  <si>
    <t>Cheltuieli deplasari externe in interesul serviciului</t>
  </si>
  <si>
    <t>Standarde ISO, publicatii, livrete calatori, marfa, etc.</t>
  </si>
  <si>
    <t>Cursuri auditor calitate, manager calitate, manager risc,  cursuri fochist,etc.</t>
  </si>
  <si>
    <t>Produse protocol</t>
  </si>
  <si>
    <t>Materiale pentru curatenie (detergent, lavete, etc.)</t>
  </si>
  <si>
    <t>Servicii postale, servicii internet, servicii telefonie fixa si mobila</t>
  </si>
  <si>
    <t xml:space="preserve">Cheltuieli chirie spatii 8 inspectorate de siguranta feoviare teritoriale </t>
  </si>
  <si>
    <t>Cheltuieli servicii tiparire tichete de masa, TVA platita , taxe timbru, anunturi angajari, etc.</t>
  </si>
  <si>
    <t>Aprilie</t>
  </si>
  <si>
    <t>55,02,01</t>
  </si>
  <si>
    <t>Contributii si cotizatii la organisme internationale</t>
  </si>
  <si>
    <t>Mai</t>
  </si>
  <si>
    <t xml:space="preserve"> Ajutoare sociale in numerar conform CCM in vigoare</t>
  </si>
  <si>
    <t>Iunie</t>
  </si>
  <si>
    <t>Iulie</t>
  </si>
  <si>
    <t>August</t>
  </si>
  <si>
    <t>Septembrie</t>
  </si>
  <si>
    <t xml:space="preserve">Septembrie </t>
  </si>
  <si>
    <t>Octombrie</t>
  </si>
  <si>
    <t>20,05,01</t>
  </si>
  <si>
    <t>Uniforme si echipament</t>
  </si>
  <si>
    <t>71,01,02</t>
  </si>
  <si>
    <t>Noiembrie</t>
  </si>
  <si>
    <t>Decembrie</t>
  </si>
  <si>
    <t>Total:</t>
  </si>
  <si>
    <t>Total</t>
  </si>
  <si>
    <t>71,01,30</t>
  </si>
  <si>
    <t>Softuri si licente</t>
  </si>
  <si>
    <t>20,30,07</t>
  </si>
  <si>
    <t>Fondul conducatorului institutiei publice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</si>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</sst>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11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3" fillId="0" borderId="10" xfId="0" applyFont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3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3" fillId="0" borderId="14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4" fontId="0" fillId="0" borderId="19" xfId="0" applyNumberFormat="1" applyBorder="1" applyAlignment="1">
      <alignment/>
    </xf>
    <xf numFmtId="0" fontId="33" fillId="0" borderId="15" xfId="0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33" fillId="0" borderId="12" xfId="0" applyNumberFormat="1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D82" sqref="D82"/>
    </sheetView>
  </sheetViews>
  <sheetFormatPr defaultColWidth="9.140625" defaultRowHeight="15"/>
  <cols>
    <col min="1" max="1" width="5.7109375" style="0" customWidth="1"/>
    <col min="2" max="2" width="22.140625" style="0" customWidth="1"/>
    <col min="3" max="3" width="12.00390625" style="0" customWidth="1"/>
    <col min="4" max="4" width="15.140625" style="0" customWidth="1"/>
    <col min="5" max="5" width="48.140625" style="0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6" spans="2:5" ht="15">
      <c r="B6" s="17" t="s">
        <v>2</v>
      </c>
      <c r="C6" s="2" t="s">
        <v>3</v>
      </c>
      <c r="D6" s="2" t="s">
        <v>4</v>
      </c>
      <c r="E6" s="2" t="s">
        <v>5</v>
      </c>
    </row>
    <row r="7" spans="2:5" ht="15">
      <c r="B7" s="95" t="s">
        <v>13</v>
      </c>
      <c r="C7" s="3" t="s">
        <v>8</v>
      </c>
      <c r="D7" s="4">
        <v>1885590</v>
      </c>
      <c r="E7" s="90" t="s">
        <v>43</v>
      </c>
    </row>
    <row r="8" spans="2:5" ht="15">
      <c r="B8" s="96"/>
      <c r="C8" s="3" t="s">
        <v>9</v>
      </c>
      <c r="D8" s="4">
        <v>1713908</v>
      </c>
      <c r="E8" s="91"/>
    </row>
    <row r="9" spans="2:5" ht="15">
      <c r="B9" s="96"/>
      <c r="C9" s="6" t="s">
        <v>7</v>
      </c>
      <c r="D9" s="4">
        <v>1877865</v>
      </c>
      <c r="E9" s="91"/>
    </row>
    <row r="10" spans="2:5" ht="15">
      <c r="B10" s="96"/>
      <c r="C10" s="6" t="s">
        <v>73</v>
      </c>
      <c r="D10" s="4">
        <v>1877287</v>
      </c>
      <c r="E10" s="91"/>
    </row>
    <row r="11" spans="2:5" ht="15">
      <c r="B11" s="96"/>
      <c r="C11" s="6" t="s">
        <v>76</v>
      </c>
      <c r="D11" s="4">
        <v>1881828</v>
      </c>
      <c r="E11" s="91"/>
    </row>
    <row r="12" spans="2:5" ht="15">
      <c r="B12" s="96"/>
      <c r="C12" s="6" t="s">
        <v>78</v>
      </c>
      <c r="D12" s="4">
        <v>1873686</v>
      </c>
      <c r="E12" s="91"/>
    </row>
    <row r="13" spans="2:5" ht="15">
      <c r="B13" s="96"/>
      <c r="C13" s="6" t="s">
        <v>79</v>
      </c>
      <c r="D13" s="4">
        <v>1857498</v>
      </c>
      <c r="E13" s="91"/>
    </row>
    <row r="14" spans="2:5" ht="15">
      <c r="B14" s="96"/>
      <c r="C14" s="8" t="s">
        <v>80</v>
      </c>
      <c r="D14" s="18">
        <v>1877121</v>
      </c>
      <c r="E14" s="91"/>
    </row>
    <row r="15" spans="2:5" ht="15">
      <c r="B15" s="24"/>
      <c r="C15" s="8" t="s">
        <v>81</v>
      </c>
      <c r="D15" s="18">
        <v>1921222</v>
      </c>
      <c r="E15" s="21"/>
    </row>
    <row r="16" spans="2:5" ht="15">
      <c r="B16" s="35"/>
      <c r="C16" s="8" t="s">
        <v>83</v>
      </c>
      <c r="D16" s="18">
        <v>1878424</v>
      </c>
      <c r="E16" s="32"/>
    </row>
    <row r="17" spans="2:5" ht="15">
      <c r="B17" s="57"/>
      <c r="C17" s="8" t="s">
        <v>87</v>
      </c>
      <c r="D17" s="18">
        <v>1899706</v>
      </c>
      <c r="E17" s="54"/>
    </row>
    <row r="18" spans="2:5" ht="15">
      <c r="B18" s="69"/>
      <c r="C18" s="8" t="s">
        <v>88</v>
      </c>
      <c r="D18" s="18">
        <v>1913141</v>
      </c>
      <c r="E18" s="68"/>
    </row>
    <row r="19" spans="2:5" ht="15">
      <c r="B19" s="26"/>
      <c r="C19" s="6" t="s">
        <v>89</v>
      </c>
      <c r="D19" s="4">
        <f>SUM(D7:D18)</f>
        <v>22457276</v>
      </c>
      <c r="E19" s="27"/>
    </row>
    <row r="20" spans="2:5" ht="15" customHeight="1">
      <c r="B20" s="93" t="s">
        <v>14</v>
      </c>
      <c r="C20" s="3" t="s">
        <v>8</v>
      </c>
      <c r="D20" s="4">
        <v>38577</v>
      </c>
      <c r="E20" s="90" t="s">
        <v>44</v>
      </c>
    </row>
    <row r="21" spans="2:5" ht="15">
      <c r="B21" s="94"/>
      <c r="C21" s="3" t="s">
        <v>9</v>
      </c>
      <c r="D21" s="4">
        <v>35761</v>
      </c>
      <c r="E21" s="91"/>
    </row>
    <row r="22" spans="2:5" ht="15">
      <c r="B22" s="94"/>
      <c r="C22" s="6" t="s">
        <v>7</v>
      </c>
      <c r="D22" s="4">
        <v>39731</v>
      </c>
      <c r="E22" s="91"/>
    </row>
    <row r="23" spans="2:5" ht="15">
      <c r="B23" s="94"/>
      <c r="C23" s="6" t="s">
        <v>73</v>
      </c>
      <c r="D23" s="4">
        <v>38196</v>
      </c>
      <c r="E23" s="91"/>
    </row>
    <row r="24" spans="2:5" ht="15">
      <c r="B24" s="94"/>
      <c r="C24" s="6" t="s">
        <v>76</v>
      </c>
      <c r="D24" s="4">
        <v>45707</v>
      </c>
      <c r="E24" s="91"/>
    </row>
    <row r="25" spans="2:5" ht="15">
      <c r="B25" s="94"/>
      <c r="C25" s="6" t="s">
        <v>78</v>
      </c>
      <c r="D25" s="4">
        <v>45209</v>
      </c>
      <c r="E25" s="91"/>
    </row>
    <row r="26" spans="2:5" ht="15">
      <c r="B26" s="94"/>
      <c r="C26" s="6" t="s">
        <v>79</v>
      </c>
      <c r="D26" s="4">
        <v>47435</v>
      </c>
      <c r="E26" s="91"/>
    </row>
    <row r="27" spans="2:5" ht="15">
      <c r="B27" s="94"/>
      <c r="C27" s="8" t="s">
        <v>80</v>
      </c>
      <c r="D27" s="18">
        <v>47166</v>
      </c>
      <c r="E27" s="91"/>
    </row>
    <row r="28" spans="2:5" ht="15">
      <c r="B28" s="20"/>
      <c r="C28" s="8" t="s">
        <v>81</v>
      </c>
      <c r="D28" s="18">
        <v>41364</v>
      </c>
      <c r="E28" s="21"/>
    </row>
    <row r="29" spans="2:5" ht="15">
      <c r="B29" s="31"/>
      <c r="C29" s="8" t="s">
        <v>83</v>
      </c>
      <c r="D29" s="18">
        <v>47659</v>
      </c>
      <c r="E29" s="32"/>
    </row>
    <row r="30" spans="2:5" ht="15">
      <c r="B30" s="55"/>
      <c r="C30" s="8" t="s">
        <v>87</v>
      </c>
      <c r="D30" s="18">
        <v>52385</v>
      </c>
      <c r="E30" s="54"/>
    </row>
    <row r="31" spans="2:5" ht="15">
      <c r="B31" s="75"/>
      <c r="C31" s="8" t="s">
        <v>88</v>
      </c>
      <c r="D31" s="18">
        <v>48571</v>
      </c>
      <c r="E31" s="74"/>
    </row>
    <row r="32" spans="2:5" ht="15">
      <c r="B32" s="25"/>
      <c r="C32" s="6" t="s">
        <v>89</v>
      </c>
      <c r="D32" s="4">
        <f>SUM(D20:D31)</f>
        <v>527761</v>
      </c>
      <c r="E32" s="27"/>
    </row>
    <row r="33" spans="2:5" ht="15">
      <c r="B33" s="93" t="s">
        <v>15</v>
      </c>
      <c r="C33" s="3" t="s">
        <v>8</v>
      </c>
      <c r="D33" s="4">
        <v>13552</v>
      </c>
      <c r="E33" s="90" t="s">
        <v>45</v>
      </c>
    </row>
    <row r="34" spans="2:5" ht="15">
      <c r="B34" s="94"/>
      <c r="C34" s="3" t="s">
        <v>9</v>
      </c>
      <c r="D34" s="4">
        <v>13552</v>
      </c>
      <c r="E34" s="91"/>
    </row>
    <row r="35" spans="2:5" ht="15">
      <c r="B35" s="94"/>
      <c r="C35" s="6" t="s">
        <v>7</v>
      </c>
      <c r="D35" s="4">
        <v>3992</v>
      </c>
      <c r="E35" s="91"/>
    </row>
    <row r="36" spans="2:5" ht="15">
      <c r="B36" s="94"/>
      <c r="C36" s="6" t="s">
        <v>73</v>
      </c>
      <c r="D36" s="4">
        <v>19120</v>
      </c>
      <c r="E36" s="91"/>
    </row>
    <row r="37" spans="2:5" ht="15">
      <c r="B37" s="94"/>
      <c r="C37" s="6" t="s">
        <v>76</v>
      </c>
      <c r="D37" s="4">
        <v>17544</v>
      </c>
      <c r="E37" s="91"/>
    </row>
    <row r="38" spans="2:5" ht="15">
      <c r="B38" s="94"/>
      <c r="C38" s="6" t="s">
        <v>78</v>
      </c>
      <c r="D38" s="4">
        <v>9967</v>
      </c>
      <c r="E38" s="91"/>
    </row>
    <row r="39" spans="2:5" ht="15">
      <c r="B39" s="94"/>
      <c r="C39" s="6" t="s">
        <v>79</v>
      </c>
      <c r="D39" s="4">
        <v>17137</v>
      </c>
      <c r="E39" s="91"/>
    </row>
    <row r="40" spans="2:5" ht="15">
      <c r="B40" s="94"/>
      <c r="C40" s="8" t="s">
        <v>80</v>
      </c>
      <c r="D40" s="18">
        <v>13552</v>
      </c>
      <c r="E40" s="91"/>
    </row>
    <row r="41" spans="2:5" ht="15">
      <c r="B41" s="20"/>
      <c r="C41" s="8" t="s">
        <v>81</v>
      </c>
      <c r="D41" s="18">
        <v>13552</v>
      </c>
      <c r="E41" s="21"/>
    </row>
    <row r="42" spans="2:5" ht="15">
      <c r="B42" s="31"/>
      <c r="C42" s="8" t="s">
        <v>83</v>
      </c>
      <c r="D42" s="18">
        <v>13552</v>
      </c>
      <c r="E42" s="32"/>
    </row>
    <row r="43" spans="2:5" ht="15">
      <c r="B43" s="55"/>
      <c r="C43" s="8" t="s">
        <v>87</v>
      </c>
      <c r="D43" s="18">
        <v>13552</v>
      </c>
      <c r="E43" s="54"/>
    </row>
    <row r="44" spans="2:5" ht="15">
      <c r="B44" s="75"/>
      <c r="C44" s="8" t="s">
        <v>88</v>
      </c>
      <c r="D44" s="18">
        <v>13552</v>
      </c>
      <c r="E44" s="74"/>
    </row>
    <row r="45" spans="2:5" ht="15">
      <c r="B45" s="25"/>
      <c r="C45" s="6" t="s">
        <v>89</v>
      </c>
      <c r="D45" s="4">
        <f>SUM(D33:D44)</f>
        <v>162624</v>
      </c>
      <c r="E45" s="27"/>
    </row>
    <row r="46" spans="2:5" ht="15">
      <c r="B46" s="93" t="s">
        <v>16</v>
      </c>
      <c r="C46" s="3" t="s">
        <v>8</v>
      </c>
      <c r="D46" s="4">
        <v>16665.33</v>
      </c>
      <c r="E46" s="98" t="s">
        <v>46</v>
      </c>
    </row>
    <row r="47" spans="2:5" ht="15">
      <c r="B47" s="94"/>
      <c r="C47" s="3" t="s">
        <v>9</v>
      </c>
      <c r="D47" s="4">
        <v>9337</v>
      </c>
      <c r="E47" s="99"/>
    </row>
    <row r="48" spans="2:5" ht="15">
      <c r="B48" s="94"/>
      <c r="C48" s="6" t="s">
        <v>7</v>
      </c>
      <c r="D48" s="4">
        <v>8858</v>
      </c>
      <c r="E48" s="99"/>
    </row>
    <row r="49" spans="2:5" ht="15">
      <c r="B49" s="94"/>
      <c r="C49" s="6" t="s">
        <v>73</v>
      </c>
      <c r="D49" s="4">
        <v>55604.79</v>
      </c>
      <c r="E49" s="99"/>
    </row>
    <row r="50" spans="2:5" ht="15">
      <c r="B50" s="94"/>
      <c r="C50" s="6" t="s">
        <v>76</v>
      </c>
      <c r="D50" s="4">
        <v>28828.63</v>
      </c>
      <c r="E50" s="99"/>
    </row>
    <row r="51" spans="2:5" ht="15">
      <c r="B51" s="94"/>
      <c r="C51" s="6" t="s">
        <v>78</v>
      </c>
      <c r="D51" s="4">
        <v>4378</v>
      </c>
      <c r="E51" s="99"/>
    </row>
    <row r="52" spans="2:5" ht="15">
      <c r="B52" s="94"/>
      <c r="C52" s="6" t="s">
        <v>79</v>
      </c>
      <c r="D52" s="4">
        <v>51652.65</v>
      </c>
      <c r="E52" s="99"/>
    </row>
    <row r="53" spans="2:5" ht="15">
      <c r="B53" s="94"/>
      <c r="C53" s="8" t="s">
        <v>80</v>
      </c>
      <c r="D53" s="18">
        <v>9756</v>
      </c>
      <c r="E53" s="99"/>
    </row>
    <row r="54" spans="2:5" ht="15">
      <c r="B54" s="20"/>
      <c r="C54" s="8" t="s">
        <v>81</v>
      </c>
      <c r="D54" s="18">
        <v>40439.99</v>
      </c>
      <c r="E54" s="22"/>
    </row>
    <row r="55" spans="2:5" ht="15">
      <c r="B55" s="31"/>
      <c r="C55" s="8" t="s">
        <v>83</v>
      </c>
      <c r="D55" s="18">
        <v>13099</v>
      </c>
      <c r="E55" s="33"/>
    </row>
    <row r="56" spans="2:5" ht="15">
      <c r="B56" s="55"/>
      <c r="C56" s="8" t="s">
        <v>87</v>
      </c>
      <c r="D56" s="18">
        <v>58841</v>
      </c>
      <c r="E56" s="58"/>
    </row>
    <row r="57" spans="2:5" ht="15">
      <c r="B57" s="75"/>
      <c r="C57" s="8" t="s">
        <v>88</v>
      </c>
      <c r="D57" s="18">
        <v>35278</v>
      </c>
      <c r="E57" s="78"/>
    </row>
    <row r="58" spans="2:5" ht="15">
      <c r="B58" s="25"/>
      <c r="C58" s="6" t="s">
        <v>89</v>
      </c>
      <c r="D58" s="4">
        <f>SUM(D46:D57)</f>
        <v>332738.39</v>
      </c>
      <c r="E58" s="12"/>
    </row>
    <row r="59" spans="2:5" ht="15" customHeight="1">
      <c r="B59" s="93" t="s">
        <v>17</v>
      </c>
      <c r="C59" s="3" t="s">
        <v>8</v>
      </c>
      <c r="D59" s="4">
        <v>8926</v>
      </c>
      <c r="E59" s="90" t="s">
        <v>47</v>
      </c>
    </row>
    <row r="60" spans="2:5" ht="15">
      <c r="B60" s="94"/>
      <c r="C60" s="3" t="s">
        <v>9</v>
      </c>
      <c r="D60" s="4">
        <v>12253</v>
      </c>
      <c r="E60" s="91"/>
    </row>
    <row r="61" spans="2:5" ht="16.5" customHeight="1">
      <c r="B61" s="94"/>
      <c r="C61" s="6" t="s">
        <v>7</v>
      </c>
      <c r="D61" s="4">
        <v>24338</v>
      </c>
      <c r="E61" s="91"/>
    </row>
    <row r="62" spans="2:5" ht="16.5" customHeight="1">
      <c r="B62" s="94"/>
      <c r="C62" s="6" t="s">
        <v>73</v>
      </c>
      <c r="D62" s="4">
        <v>17675</v>
      </c>
      <c r="E62" s="91"/>
    </row>
    <row r="63" spans="2:5" ht="16.5" customHeight="1">
      <c r="B63" s="94"/>
      <c r="C63" s="6" t="s">
        <v>76</v>
      </c>
      <c r="D63" s="4">
        <v>14872</v>
      </c>
      <c r="E63" s="91"/>
    </row>
    <row r="64" spans="2:5" ht="16.5" customHeight="1">
      <c r="B64" s="94"/>
      <c r="C64" s="6" t="s">
        <v>78</v>
      </c>
      <c r="D64" s="4">
        <v>46036.76</v>
      </c>
      <c r="E64" s="91"/>
    </row>
    <row r="65" spans="2:5" ht="16.5" customHeight="1">
      <c r="B65" s="94"/>
      <c r="C65" s="6" t="s">
        <v>79</v>
      </c>
      <c r="D65" s="4">
        <v>5220</v>
      </c>
      <c r="E65" s="91"/>
    </row>
    <row r="66" spans="2:5" ht="16.5" customHeight="1">
      <c r="B66" s="94"/>
      <c r="C66" s="8" t="s">
        <v>80</v>
      </c>
      <c r="D66" s="18">
        <v>16136</v>
      </c>
      <c r="E66" s="91"/>
    </row>
    <row r="67" spans="2:5" ht="16.5" customHeight="1">
      <c r="B67" s="20"/>
      <c r="C67" s="8" t="s">
        <v>81</v>
      </c>
      <c r="D67" s="18">
        <v>22941</v>
      </c>
      <c r="E67" s="21"/>
    </row>
    <row r="68" spans="2:5" ht="16.5" customHeight="1">
      <c r="B68" s="31"/>
      <c r="C68" s="8" t="s">
        <v>83</v>
      </c>
      <c r="D68" s="18">
        <v>97143.2</v>
      </c>
      <c r="E68" s="32"/>
    </row>
    <row r="69" spans="2:5" ht="16.5" customHeight="1">
      <c r="B69" s="55"/>
      <c r="C69" s="8" t="s">
        <v>87</v>
      </c>
      <c r="D69" s="18">
        <v>61194</v>
      </c>
      <c r="E69" s="54"/>
    </row>
    <row r="70" spans="2:5" ht="16.5" customHeight="1">
      <c r="B70" s="75"/>
      <c r="C70" s="8" t="s">
        <v>88</v>
      </c>
      <c r="D70" s="18">
        <v>44936</v>
      </c>
      <c r="E70" s="74"/>
    </row>
    <row r="71" spans="2:5" ht="16.5" customHeight="1">
      <c r="B71" s="25"/>
      <c r="C71" s="6" t="s">
        <v>89</v>
      </c>
      <c r="D71" s="4">
        <f>SUM(D59:D70)</f>
        <v>371670.96</v>
      </c>
      <c r="E71" s="27"/>
    </row>
    <row r="72" spans="2:5" ht="15" customHeight="1">
      <c r="B72" s="100" t="s">
        <v>18</v>
      </c>
      <c r="C72" s="3" t="s">
        <v>8</v>
      </c>
      <c r="D72" s="4">
        <v>62378.89</v>
      </c>
      <c r="E72" s="98" t="s">
        <v>6</v>
      </c>
    </row>
    <row r="73" spans="2:5" ht="13.5" customHeight="1">
      <c r="B73" s="101"/>
      <c r="C73" s="3" t="s">
        <v>9</v>
      </c>
      <c r="D73" s="4">
        <v>84784.1</v>
      </c>
      <c r="E73" s="99"/>
    </row>
    <row r="74" spans="2:5" ht="15">
      <c r="B74" s="101"/>
      <c r="C74" s="6" t="s">
        <v>7</v>
      </c>
      <c r="D74" s="4">
        <v>77500.76</v>
      </c>
      <c r="E74" s="99"/>
    </row>
    <row r="75" spans="2:5" ht="15">
      <c r="B75" s="101"/>
      <c r="C75" s="6" t="s">
        <v>73</v>
      </c>
      <c r="D75" s="4">
        <v>77303.15</v>
      </c>
      <c r="E75" s="99"/>
    </row>
    <row r="76" spans="2:5" ht="15">
      <c r="B76" s="101"/>
      <c r="C76" s="6" t="s">
        <v>76</v>
      </c>
      <c r="D76" s="4">
        <v>77003.07</v>
      </c>
      <c r="E76" s="99"/>
    </row>
    <row r="77" spans="2:5" ht="15">
      <c r="B77" s="101"/>
      <c r="C77" s="6" t="s">
        <v>78</v>
      </c>
      <c r="D77" s="4">
        <v>75411.6</v>
      </c>
      <c r="E77" s="99"/>
    </row>
    <row r="78" spans="2:5" ht="15">
      <c r="B78" s="101"/>
      <c r="C78" s="6" t="s">
        <v>79</v>
      </c>
      <c r="D78" s="4">
        <v>76445.16</v>
      </c>
      <c r="E78" s="99"/>
    </row>
    <row r="79" spans="2:5" ht="15">
      <c r="B79" s="101"/>
      <c r="C79" s="8" t="s">
        <v>80</v>
      </c>
      <c r="D79" s="18">
        <v>74865.05</v>
      </c>
      <c r="E79" s="99"/>
    </row>
    <row r="80" spans="2:5" ht="15">
      <c r="B80" s="23"/>
      <c r="C80" s="8" t="s">
        <v>81</v>
      </c>
      <c r="D80" s="18">
        <v>60396.27</v>
      </c>
      <c r="E80" s="22"/>
    </row>
    <row r="81" spans="2:5" ht="15">
      <c r="B81" s="34"/>
      <c r="C81" s="8" t="s">
        <v>83</v>
      </c>
      <c r="D81" s="18">
        <v>68425.5</v>
      </c>
      <c r="E81" s="33"/>
    </row>
    <row r="82" spans="2:5" ht="15">
      <c r="B82" s="56"/>
      <c r="C82" s="8" t="s">
        <v>87</v>
      </c>
      <c r="D82" s="18">
        <v>0</v>
      </c>
      <c r="E82" s="58"/>
    </row>
    <row r="83" spans="2:5" ht="15">
      <c r="B83" s="76"/>
      <c r="C83" s="8" t="s">
        <v>88</v>
      </c>
      <c r="D83" s="18">
        <v>221844.42</v>
      </c>
      <c r="E83" s="78"/>
    </row>
    <row r="84" spans="2:5" ht="15">
      <c r="B84" s="28"/>
      <c r="C84" s="6" t="s">
        <v>89</v>
      </c>
      <c r="D84" s="4">
        <f>SUM(D72:D83)</f>
        <v>956357.9700000002</v>
      </c>
      <c r="E84" s="12"/>
    </row>
    <row r="85" spans="2:5" ht="15" customHeight="1">
      <c r="B85" s="100" t="s">
        <v>19</v>
      </c>
      <c r="C85" s="3" t="s">
        <v>8</v>
      </c>
      <c r="D85" s="4">
        <v>305022</v>
      </c>
      <c r="E85" s="90" t="s">
        <v>48</v>
      </c>
    </row>
    <row r="86" spans="2:5" ht="15">
      <c r="B86" s="101"/>
      <c r="C86" s="3" t="s">
        <v>9</v>
      </c>
      <c r="D86" s="4">
        <v>305546</v>
      </c>
      <c r="E86" s="91"/>
    </row>
    <row r="87" spans="2:5" ht="15">
      <c r="B87" s="101"/>
      <c r="C87" s="6" t="s">
        <v>7</v>
      </c>
      <c r="D87" s="11">
        <v>303407</v>
      </c>
      <c r="E87" s="91"/>
    </row>
    <row r="88" spans="2:5" ht="15">
      <c r="B88" s="101"/>
      <c r="C88" s="6" t="s">
        <v>73</v>
      </c>
      <c r="D88" s="11">
        <v>301406</v>
      </c>
      <c r="E88" s="91"/>
    </row>
    <row r="89" spans="2:5" ht="15">
      <c r="B89" s="101"/>
      <c r="C89" s="6" t="s">
        <v>76</v>
      </c>
      <c r="D89" s="11">
        <v>307689</v>
      </c>
      <c r="E89" s="91"/>
    </row>
    <row r="90" spans="2:5" ht="15">
      <c r="B90" s="101"/>
      <c r="C90" s="6" t="s">
        <v>78</v>
      </c>
      <c r="D90" s="11">
        <v>302597</v>
      </c>
      <c r="E90" s="91"/>
    </row>
    <row r="91" spans="2:5" ht="15">
      <c r="B91" s="101"/>
      <c r="C91" s="6" t="s">
        <v>79</v>
      </c>
      <c r="D91" s="11">
        <v>303677</v>
      </c>
      <c r="E91" s="91"/>
    </row>
    <row r="92" spans="2:5" ht="15">
      <c r="B92" s="101"/>
      <c r="C92" s="8" t="s">
        <v>80</v>
      </c>
      <c r="D92" s="29">
        <v>303912</v>
      </c>
      <c r="E92" s="91"/>
    </row>
    <row r="93" spans="2:5" ht="15">
      <c r="B93" s="23"/>
      <c r="C93" s="8" t="s">
        <v>81</v>
      </c>
      <c r="D93" s="29">
        <v>311939</v>
      </c>
      <c r="E93" s="21"/>
    </row>
    <row r="94" spans="2:5" ht="15">
      <c r="B94" s="34"/>
      <c r="C94" s="8" t="s">
        <v>83</v>
      </c>
      <c r="D94" s="29">
        <v>305935</v>
      </c>
      <c r="E94" s="32"/>
    </row>
    <row r="95" spans="2:5" ht="15">
      <c r="B95" s="56"/>
      <c r="C95" s="8" t="s">
        <v>87</v>
      </c>
      <c r="D95" s="29">
        <v>309456</v>
      </c>
      <c r="E95" s="54"/>
    </row>
    <row r="96" spans="2:5" ht="15">
      <c r="B96" s="76"/>
      <c r="C96" s="8" t="s">
        <v>88</v>
      </c>
      <c r="D96" s="29">
        <v>311283</v>
      </c>
      <c r="E96" s="74"/>
    </row>
    <row r="97" spans="2:5" ht="15">
      <c r="B97" s="28"/>
      <c r="C97" s="6" t="s">
        <v>89</v>
      </c>
      <c r="D97" s="11">
        <f>SUM(D85:D96)</f>
        <v>3671869</v>
      </c>
      <c r="E97" s="27"/>
    </row>
    <row r="98" spans="2:5" ht="15">
      <c r="B98" s="93" t="s">
        <v>20</v>
      </c>
      <c r="C98" s="3" t="s">
        <v>8</v>
      </c>
      <c r="D98" s="4">
        <v>9624</v>
      </c>
      <c r="E98" s="98" t="s">
        <v>49</v>
      </c>
    </row>
    <row r="99" spans="2:5" ht="15">
      <c r="B99" s="94"/>
      <c r="C99" s="3" t="s">
        <v>9</v>
      </c>
      <c r="D99" s="4">
        <v>9676</v>
      </c>
      <c r="E99" s="99"/>
    </row>
    <row r="100" spans="2:5" ht="15">
      <c r="B100" s="94"/>
      <c r="C100" s="6" t="s">
        <v>7</v>
      </c>
      <c r="D100" s="4">
        <v>9634</v>
      </c>
      <c r="E100" s="99"/>
    </row>
    <row r="101" spans="2:5" ht="15">
      <c r="B101" s="94"/>
      <c r="C101" s="6" t="s">
        <v>73</v>
      </c>
      <c r="D101" s="4">
        <v>9566</v>
      </c>
      <c r="E101" s="99"/>
    </row>
    <row r="102" spans="2:5" ht="15">
      <c r="B102" s="94"/>
      <c r="C102" s="13" t="s">
        <v>76</v>
      </c>
      <c r="D102" s="4">
        <v>9709</v>
      </c>
      <c r="E102" s="99"/>
    </row>
    <row r="103" spans="2:5" ht="15">
      <c r="B103" s="94"/>
      <c r="C103" s="13" t="s">
        <v>78</v>
      </c>
      <c r="D103" s="4">
        <v>9578</v>
      </c>
      <c r="E103" s="99"/>
    </row>
    <row r="104" spans="2:5" ht="15">
      <c r="B104" s="94"/>
      <c r="C104" s="13" t="s">
        <v>79</v>
      </c>
      <c r="D104" s="4">
        <v>9620</v>
      </c>
      <c r="E104" s="99"/>
    </row>
    <row r="105" spans="2:5" ht="15">
      <c r="B105" s="94"/>
      <c r="C105" s="8" t="s">
        <v>80</v>
      </c>
      <c r="D105" s="18">
        <v>9620</v>
      </c>
      <c r="E105" s="99"/>
    </row>
    <row r="106" spans="2:5" ht="15">
      <c r="B106" s="20"/>
      <c r="C106" s="8" t="s">
        <v>81</v>
      </c>
      <c r="D106" s="18">
        <v>9887</v>
      </c>
      <c r="E106" s="22"/>
    </row>
    <row r="107" spans="2:5" ht="15">
      <c r="B107" s="31"/>
      <c r="C107" s="8" t="s">
        <v>83</v>
      </c>
      <c r="D107" s="18">
        <v>9702</v>
      </c>
      <c r="E107" s="33"/>
    </row>
    <row r="108" spans="2:5" ht="15">
      <c r="B108" s="55"/>
      <c r="C108" s="8" t="s">
        <v>87</v>
      </c>
      <c r="D108" s="18">
        <v>9789</v>
      </c>
      <c r="E108" s="58"/>
    </row>
    <row r="109" spans="2:5" ht="15">
      <c r="B109" s="75"/>
      <c r="C109" s="8" t="s">
        <v>88</v>
      </c>
      <c r="D109" s="18">
        <v>9900</v>
      </c>
      <c r="E109" s="78"/>
    </row>
    <row r="110" spans="2:5" ht="15">
      <c r="B110" s="25"/>
      <c r="C110" s="6" t="s">
        <v>89</v>
      </c>
      <c r="D110" s="4">
        <f>SUM(D98:D109)</f>
        <v>116305</v>
      </c>
      <c r="E110" s="12"/>
    </row>
    <row r="111" spans="2:5" ht="15" customHeight="1">
      <c r="B111" s="93" t="s">
        <v>21</v>
      </c>
      <c r="C111" s="3" t="s">
        <v>8</v>
      </c>
      <c r="D111" s="4">
        <v>100350</v>
      </c>
      <c r="E111" s="90" t="s">
        <v>50</v>
      </c>
    </row>
    <row r="112" spans="2:5" ht="15">
      <c r="B112" s="94"/>
      <c r="C112" s="3" t="s">
        <v>9</v>
      </c>
      <c r="D112" s="4">
        <v>100894</v>
      </c>
      <c r="E112" s="91"/>
    </row>
    <row r="113" spans="2:5" ht="15">
      <c r="B113" s="94"/>
      <c r="C113" s="6" t="s">
        <v>7</v>
      </c>
      <c r="D113" s="4">
        <v>100458</v>
      </c>
      <c r="E113" s="91"/>
    </row>
    <row r="114" spans="2:5" ht="15">
      <c r="B114" s="94"/>
      <c r="C114" s="6" t="s">
        <v>73</v>
      </c>
      <c r="D114" s="4">
        <v>99491</v>
      </c>
      <c r="E114" s="91"/>
    </row>
    <row r="115" spans="2:5" ht="15">
      <c r="B115" s="94"/>
      <c r="C115" s="6" t="s">
        <v>76</v>
      </c>
      <c r="D115" s="4">
        <v>101501</v>
      </c>
      <c r="E115" s="91"/>
    </row>
    <row r="116" spans="2:5" ht="15">
      <c r="B116" s="94"/>
      <c r="C116" s="15" t="s">
        <v>78</v>
      </c>
      <c r="D116" s="16">
        <v>99872</v>
      </c>
      <c r="E116" s="91"/>
    </row>
    <row r="117" spans="2:5" ht="15">
      <c r="B117" s="94"/>
      <c r="C117" s="15" t="s">
        <v>79</v>
      </c>
      <c r="D117" s="16">
        <v>100317</v>
      </c>
      <c r="E117" s="91"/>
    </row>
    <row r="118" spans="2:5" ht="15">
      <c r="B118" s="94"/>
      <c r="C118" s="8" t="s">
        <v>80</v>
      </c>
      <c r="D118" s="30">
        <v>100317</v>
      </c>
      <c r="E118" s="91"/>
    </row>
    <row r="119" spans="2:5" ht="15">
      <c r="B119" s="20"/>
      <c r="C119" s="8" t="s">
        <v>81</v>
      </c>
      <c r="D119" s="30">
        <v>103088</v>
      </c>
      <c r="E119" s="21"/>
    </row>
    <row r="120" spans="2:5" ht="15">
      <c r="B120" s="31"/>
      <c r="C120" s="8" t="s">
        <v>83</v>
      </c>
      <c r="D120" s="30">
        <v>101162</v>
      </c>
      <c r="E120" s="32"/>
    </row>
    <row r="121" spans="2:5" ht="15">
      <c r="B121" s="55"/>
      <c r="C121" s="8" t="s">
        <v>87</v>
      </c>
      <c r="D121" s="30">
        <v>102072</v>
      </c>
      <c r="E121" s="54"/>
    </row>
    <row r="122" spans="2:5" ht="15">
      <c r="B122" s="75"/>
      <c r="C122" s="8" t="s">
        <v>88</v>
      </c>
      <c r="D122" s="30">
        <v>103226</v>
      </c>
      <c r="E122" s="74"/>
    </row>
    <row r="123" spans="2:5" ht="15">
      <c r="B123" s="25"/>
      <c r="C123" s="6" t="s">
        <v>89</v>
      </c>
      <c r="D123" s="16">
        <f>SUM(D111:D122)</f>
        <v>1212748</v>
      </c>
      <c r="E123" s="27"/>
    </row>
    <row r="124" spans="2:5" ht="15" customHeight="1">
      <c r="B124" s="93" t="s">
        <v>22</v>
      </c>
      <c r="C124" s="3" t="s">
        <v>8</v>
      </c>
      <c r="D124" s="4">
        <v>4136</v>
      </c>
      <c r="E124" s="90" t="s">
        <v>51</v>
      </c>
    </row>
    <row r="125" spans="2:5" ht="15">
      <c r="B125" s="94"/>
      <c r="C125" s="3" t="s">
        <v>9</v>
      </c>
      <c r="D125" s="4">
        <v>4140</v>
      </c>
      <c r="E125" s="91"/>
    </row>
    <row r="126" spans="2:5" ht="15">
      <c r="B126" s="94"/>
      <c r="C126" s="6" t="s">
        <v>7</v>
      </c>
      <c r="D126" s="4">
        <v>3724</v>
      </c>
      <c r="E126" s="91"/>
    </row>
    <row r="127" spans="2:5" ht="15">
      <c r="B127" s="94"/>
      <c r="C127" s="6" t="s">
        <v>73</v>
      </c>
      <c r="D127" s="4">
        <v>4474</v>
      </c>
      <c r="E127" s="91"/>
    </row>
    <row r="128" spans="2:5" ht="15">
      <c r="B128" s="94"/>
      <c r="C128" s="6" t="s">
        <v>76</v>
      </c>
      <c r="D128" s="4">
        <v>4170</v>
      </c>
      <c r="E128" s="91"/>
    </row>
    <row r="129" spans="2:5" ht="15">
      <c r="B129" s="94"/>
      <c r="C129" s="6" t="s">
        <v>78</v>
      </c>
      <c r="D129" s="4">
        <v>4109</v>
      </c>
      <c r="E129" s="91"/>
    </row>
    <row r="130" spans="2:5" ht="15">
      <c r="B130" s="94"/>
      <c r="C130" s="6" t="s">
        <v>79</v>
      </c>
      <c r="D130" s="4">
        <v>4122</v>
      </c>
      <c r="E130" s="91"/>
    </row>
    <row r="131" spans="2:5" ht="15">
      <c r="B131" s="94"/>
      <c r="C131" s="8" t="s">
        <v>80</v>
      </c>
      <c r="D131" s="18">
        <v>4124</v>
      </c>
      <c r="E131" s="91"/>
    </row>
    <row r="132" spans="2:5" ht="15">
      <c r="B132" s="20"/>
      <c r="C132" s="8" t="s">
        <v>81</v>
      </c>
      <c r="D132" s="18">
        <v>4232</v>
      </c>
      <c r="E132" s="21"/>
    </row>
    <row r="133" spans="2:5" ht="15">
      <c r="B133" s="31"/>
      <c r="C133" s="8" t="s">
        <v>83</v>
      </c>
      <c r="D133" s="18">
        <v>4154</v>
      </c>
      <c r="E133" s="32"/>
    </row>
    <row r="134" spans="2:5" ht="15">
      <c r="B134" s="55"/>
      <c r="C134" s="8" t="s">
        <v>87</v>
      </c>
      <c r="D134" s="18">
        <v>4199</v>
      </c>
      <c r="E134" s="54"/>
    </row>
    <row r="135" spans="2:5" ht="15">
      <c r="B135" s="75"/>
      <c r="C135" s="8" t="s">
        <v>88</v>
      </c>
      <c r="D135" s="18">
        <v>4226</v>
      </c>
      <c r="E135" s="74"/>
    </row>
    <row r="136" spans="2:5" ht="15">
      <c r="B136" s="25"/>
      <c r="C136" s="6" t="s">
        <v>89</v>
      </c>
      <c r="D136" s="4">
        <f>SUM(D124:D135)</f>
        <v>49810</v>
      </c>
      <c r="E136" s="27"/>
    </row>
    <row r="137" spans="2:5" ht="15" customHeight="1">
      <c r="B137" s="93" t="s">
        <v>23</v>
      </c>
      <c r="C137" s="3" t="s">
        <v>8</v>
      </c>
      <c r="D137" s="2" t="s">
        <v>12</v>
      </c>
      <c r="E137" s="90" t="s">
        <v>52</v>
      </c>
    </row>
    <row r="138" spans="2:5" ht="15">
      <c r="B138" s="94"/>
      <c r="C138" s="3" t="s">
        <v>9</v>
      </c>
      <c r="D138" s="4">
        <v>12237</v>
      </c>
      <c r="E138" s="91"/>
    </row>
    <row r="139" spans="2:5" ht="15">
      <c r="B139" s="94"/>
      <c r="C139" s="6" t="s">
        <v>7</v>
      </c>
      <c r="D139" s="10" t="s">
        <v>12</v>
      </c>
      <c r="E139" s="91"/>
    </row>
    <row r="140" spans="2:5" ht="15">
      <c r="B140" s="94"/>
      <c r="C140" s="6" t="s">
        <v>73</v>
      </c>
      <c r="D140" s="2" t="s">
        <v>12</v>
      </c>
      <c r="E140" s="91"/>
    </row>
    <row r="141" spans="2:5" ht="15">
      <c r="B141" s="94"/>
      <c r="C141" s="3" t="s">
        <v>76</v>
      </c>
      <c r="D141" s="2" t="s">
        <v>12</v>
      </c>
      <c r="E141" s="91"/>
    </row>
    <row r="142" spans="2:5" ht="15.75" customHeight="1">
      <c r="B142" s="94"/>
      <c r="C142" s="3" t="s">
        <v>78</v>
      </c>
      <c r="D142" s="14" t="s">
        <v>12</v>
      </c>
      <c r="E142" s="91"/>
    </row>
    <row r="143" spans="2:5" ht="15.75" customHeight="1">
      <c r="B143" s="94"/>
      <c r="C143" s="3" t="s">
        <v>79</v>
      </c>
      <c r="D143" s="14" t="s">
        <v>12</v>
      </c>
      <c r="E143" s="91"/>
    </row>
    <row r="144" spans="2:5" ht="15.75" customHeight="1">
      <c r="B144" s="94"/>
      <c r="C144" s="3" t="s">
        <v>80</v>
      </c>
      <c r="D144" s="14" t="s">
        <v>12</v>
      </c>
      <c r="E144" s="91"/>
    </row>
    <row r="145" spans="2:5" ht="15.75" customHeight="1">
      <c r="B145" s="94"/>
      <c r="C145" s="3" t="s">
        <v>81</v>
      </c>
      <c r="D145" s="14" t="s">
        <v>12</v>
      </c>
      <c r="E145" s="91"/>
    </row>
    <row r="146" spans="2:5" ht="15.75" customHeight="1">
      <c r="B146" s="94"/>
      <c r="C146" s="3" t="s">
        <v>83</v>
      </c>
      <c r="D146" s="14" t="s">
        <v>12</v>
      </c>
      <c r="E146" s="91"/>
    </row>
    <row r="147" spans="2:5" ht="15.75" customHeight="1">
      <c r="B147" s="94"/>
      <c r="C147" s="3" t="s">
        <v>87</v>
      </c>
      <c r="D147" s="14" t="s">
        <v>12</v>
      </c>
      <c r="E147" s="91"/>
    </row>
    <row r="148" spans="2:5" ht="15">
      <c r="B148" s="97"/>
      <c r="C148" s="3" t="s">
        <v>89</v>
      </c>
      <c r="D148" s="88">
        <f>SUM(D138:D147)</f>
        <v>12237</v>
      </c>
      <c r="E148" s="92"/>
    </row>
    <row r="149" spans="2:5" ht="15">
      <c r="B149" s="36"/>
      <c r="C149" s="37"/>
      <c r="D149" s="83"/>
      <c r="E149" s="39"/>
    </row>
    <row r="150" spans="2:5" ht="15">
      <c r="B150" s="36"/>
      <c r="C150" s="37"/>
      <c r="D150" s="38"/>
      <c r="E150" s="39"/>
    </row>
    <row r="151" spans="2:5" ht="15">
      <c r="B151" s="36"/>
      <c r="C151" s="37"/>
      <c r="D151" s="38"/>
      <c r="E151" s="39"/>
    </row>
    <row r="152" spans="2:5" ht="15">
      <c r="B152" s="36"/>
      <c r="C152" s="37"/>
      <c r="D152" s="38"/>
      <c r="E152" s="39"/>
    </row>
    <row r="157" ht="15">
      <c r="D157" s="5">
        <f>D19+D32+D45+D58+D71+D84++D97+D110+D123+D136+D148</f>
        <v>29871397.32</v>
      </c>
    </row>
  </sheetData>
  <sheetProtection/>
  <mergeCells count="22">
    <mergeCell ref="E111:E118"/>
    <mergeCell ref="E124:E131"/>
    <mergeCell ref="B46:B53"/>
    <mergeCell ref="B59:B66"/>
    <mergeCell ref="B72:B79"/>
    <mergeCell ref="B85:B92"/>
    <mergeCell ref="E137:E148"/>
    <mergeCell ref="B98:B105"/>
    <mergeCell ref="B7:B14"/>
    <mergeCell ref="B20:B27"/>
    <mergeCell ref="B33:B40"/>
    <mergeCell ref="B137:B148"/>
    <mergeCell ref="B111:B118"/>
    <mergeCell ref="B124:B131"/>
    <mergeCell ref="E7:E14"/>
    <mergeCell ref="E20:E27"/>
    <mergeCell ref="E33:E40"/>
    <mergeCell ref="E46:E53"/>
    <mergeCell ref="E59:E66"/>
    <mergeCell ref="E72:E79"/>
    <mergeCell ref="E85:E92"/>
    <mergeCell ref="E98:E105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B4">
      <selection activeCell="D37" sqref="D37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13.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65" t="s">
        <v>3</v>
      </c>
      <c r="D6" s="2" t="s">
        <v>4</v>
      </c>
      <c r="E6" s="50" t="s">
        <v>5</v>
      </c>
    </row>
    <row r="7" spans="2:5" ht="15" customHeight="1">
      <c r="B7" s="94" t="s">
        <v>37</v>
      </c>
      <c r="C7" s="42" t="s">
        <v>8</v>
      </c>
      <c r="D7" s="9">
        <v>37541.5</v>
      </c>
      <c r="E7" s="90" t="s">
        <v>64</v>
      </c>
    </row>
    <row r="8" spans="2:5" ht="15">
      <c r="B8" s="94"/>
      <c r="C8" s="42" t="s">
        <v>9</v>
      </c>
      <c r="D8" s="9">
        <v>35398.7</v>
      </c>
      <c r="E8" s="91"/>
    </row>
    <row r="9" spans="2:5" ht="14.25" customHeight="1">
      <c r="B9" s="94"/>
      <c r="C9" s="7" t="s">
        <v>7</v>
      </c>
      <c r="D9" s="9">
        <v>36792.97</v>
      </c>
      <c r="E9" s="91"/>
    </row>
    <row r="10" spans="2:5" ht="14.25" customHeight="1">
      <c r="B10" s="94"/>
      <c r="C10" s="7" t="s">
        <v>73</v>
      </c>
      <c r="D10" s="9">
        <v>77640.09</v>
      </c>
      <c r="E10" s="91"/>
    </row>
    <row r="11" spans="2:5" ht="14.25" customHeight="1">
      <c r="B11" s="94"/>
      <c r="C11" s="7" t="s">
        <v>76</v>
      </c>
      <c r="D11" s="9">
        <v>36739.72</v>
      </c>
      <c r="E11" s="91"/>
    </row>
    <row r="12" spans="2:5" ht="14.25" customHeight="1">
      <c r="B12" s="94"/>
      <c r="C12" s="7" t="s">
        <v>78</v>
      </c>
      <c r="D12" s="9">
        <v>25188.93</v>
      </c>
      <c r="E12" s="91"/>
    </row>
    <row r="13" spans="2:5" ht="14.25" customHeight="1">
      <c r="B13" s="94"/>
      <c r="C13" s="7" t="s">
        <v>79</v>
      </c>
      <c r="D13" s="9">
        <v>97251.84</v>
      </c>
      <c r="E13" s="91"/>
    </row>
    <row r="14" spans="2:5" ht="14.25" customHeight="1">
      <c r="B14" s="94"/>
      <c r="C14" s="7" t="s">
        <v>80</v>
      </c>
      <c r="D14" s="9">
        <v>41639.09</v>
      </c>
      <c r="E14" s="91"/>
    </row>
    <row r="15" spans="2:5" ht="14.25" customHeight="1">
      <c r="B15" s="94"/>
      <c r="C15" s="7" t="s">
        <v>81</v>
      </c>
      <c r="D15" s="9">
        <v>25188.3</v>
      </c>
      <c r="E15" s="91"/>
    </row>
    <row r="16" spans="2:5" ht="14.25" customHeight="1">
      <c r="B16" s="94"/>
      <c r="C16" s="7" t="s">
        <v>83</v>
      </c>
      <c r="D16" s="9">
        <v>71977.04</v>
      </c>
      <c r="E16" s="91"/>
    </row>
    <row r="17" spans="2:5" ht="14.25" customHeight="1">
      <c r="B17" s="94"/>
      <c r="C17" s="49" t="s">
        <v>87</v>
      </c>
      <c r="D17" s="71">
        <v>50952.37</v>
      </c>
      <c r="E17" s="91"/>
    </row>
    <row r="18" spans="2:5" ht="14.25" customHeight="1">
      <c r="B18" s="75"/>
      <c r="C18" s="49" t="s">
        <v>88</v>
      </c>
      <c r="D18" s="71">
        <v>16753.22</v>
      </c>
      <c r="E18" s="74"/>
    </row>
    <row r="19" spans="2:5" ht="15">
      <c r="B19" s="3"/>
      <c r="C19" s="2" t="s">
        <v>89</v>
      </c>
      <c r="D19" s="4">
        <f>SUM(D7:D18)</f>
        <v>553063.7699999999</v>
      </c>
      <c r="E19" s="3"/>
    </row>
    <row r="20" spans="2:5" ht="15" customHeight="1">
      <c r="B20" s="93" t="s">
        <v>38</v>
      </c>
      <c r="C20" s="42" t="s">
        <v>8</v>
      </c>
      <c r="D20" s="9">
        <v>64037.88</v>
      </c>
      <c r="E20" s="90" t="s">
        <v>65</v>
      </c>
    </row>
    <row r="21" spans="2:5" ht="15">
      <c r="B21" s="94"/>
      <c r="C21" s="42" t="s">
        <v>9</v>
      </c>
      <c r="D21" s="9">
        <v>80191.73</v>
      </c>
      <c r="E21" s="91"/>
    </row>
    <row r="22" spans="2:5" ht="15">
      <c r="B22" s="94"/>
      <c r="C22" s="7" t="s">
        <v>7</v>
      </c>
      <c r="D22" s="9">
        <v>98435.13</v>
      </c>
      <c r="E22" s="91"/>
    </row>
    <row r="23" spans="2:5" ht="15">
      <c r="B23" s="94"/>
      <c r="C23" s="42" t="s">
        <v>73</v>
      </c>
      <c r="D23" s="9">
        <v>123242.57</v>
      </c>
      <c r="E23" s="91"/>
    </row>
    <row r="24" spans="2:5" ht="15">
      <c r="B24" s="94"/>
      <c r="C24" s="42" t="s">
        <v>76</v>
      </c>
      <c r="D24" s="9">
        <v>133125.33</v>
      </c>
      <c r="E24" s="91"/>
    </row>
    <row r="25" spans="2:5" ht="15">
      <c r="B25" s="94"/>
      <c r="C25" s="42" t="s">
        <v>78</v>
      </c>
      <c r="D25" s="9">
        <v>-4466.98</v>
      </c>
      <c r="E25" s="91"/>
    </row>
    <row r="26" spans="2:5" ht="15">
      <c r="B26" s="94"/>
      <c r="C26" s="42" t="s">
        <v>79</v>
      </c>
      <c r="D26" s="9">
        <v>143425.9</v>
      </c>
      <c r="E26" s="91"/>
    </row>
    <row r="27" spans="2:5" ht="15">
      <c r="B27" s="94"/>
      <c r="C27" s="42" t="s">
        <v>80</v>
      </c>
      <c r="D27" s="9">
        <v>53182.97</v>
      </c>
      <c r="E27" s="91"/>
    </row>
    <row r="28" spans="2:5" ht="15">
      <c r="B28" s="94"/>
      <c r="C28" s="42" t="s">
        <v>82</v>
      </c>
      <c r="D28" s="9">
        <v>36460.46</v>
      </c>
      <c r="E28" s="91"/>
    </row>
    <row r="29" spans="2:5" ht="15">
      <c r="B29" s="55"/>
      <c r="C29" s="42" t="s">
        <v>83</v>
      </c>
      <c r="D29" s="9">
        <v>99955.37</v>
      </c>
      <c r="E29" s="54"/>
    </row>
    <row r="30" spans="2:5" ht="15">
      <c r="B30" s="75"/>
      <c r="C30" s="42" t="s">
        <v>87</v>
      </c>
      <c r="D30" s="9">
        <v>163362.18</v>
      </c>
      <c r="E30" s="74"/>
    </row>
    <row r="31" spans="2:5" ht="15">
      <c r="B31" s="75"/>
      <c r="C31" s="42" t="s">
        <v>88</v>
      </c>
      <c r="D31" s="9">
        <v>-30034.4</v>
      </c>
      <c r="E31" s="74"/>
    </row>
    <row r="32" spans="2:5" ht="15">
      <c r="B32" s="43"/>
      <c r="C32" s="3" t="s">
        <v>89</v>
      </c>
      <c r="D32" s="4">
        <f>SUM(D20:D31)</f>
        <v>960918.14</v>
      </c>
      <c r="E32" s="19"/>
    </row>
    <row r="33" ht="15">
      <c r="B33" s="1"/>
    </row>
    <row r="34" ht="15">
      <c r="B34" s="1"/>
    </row>
    <row r="36" ht="15">
      <c r="D36" s="5">
        <f>D19+D32</f>
        <v>1513981.91</v>
      </c>
    </row>
  </sheetData>
  <sheetProtection/>
  <mergeCells count="4">
    <mergeCell ref="B20:B28"/>
    <mergeCell ref="E20:E28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13.28125" style="0" customWidth="1"/>
    <col min="4" max="4" width="15.710937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5" t="s">
        <v>39</v>
      </c>
      <c r="C7" s="42" t="s">
        <v>8</v>
      </c>
      <c r="D7" s="9">
        <v>2980.11</v>
      </c>
      <c r="E7" s="90" t="s">
        <v>66</v>
      </c>
    </row>
    <row r="8" spans="2:5" ht="15">
      <c r="B8" s="96"/>
      <c r="C8" s="42" t="s">
        <v>9</v>
      </c>
      <c r="D8" s="9">
        <v>1573.74</v>
      </c>
      <c r="E8" s="91"/>
    </row>
    <row r="9" spans="2:5" ht="15">
      <c r="B9" s="96"/>
      <c r="C9" s="7" t="s">
        <v>7</v>
      </c>
      <c r="D9" s="9">
        <v>151.13</v>
      </c>
      <c r="E9" s="91"/>
    </row>
    <row r="10" spans="2:5" ht="15">
      <c r="B10" s="96"/>
      <c r="C10" s="42" t="s">
        <v>73</v>
      </c>
      <c r="D10" s="9">
        <v>13381.22</v>
      </c>
      <c r="E10" s="91"/>
    </row>
    <row r="11" spans="2:5" ht="15">
      <c r="B11" s="96"/>
      <c r="C11" s="42" t="s">
        <v>76</v>
      </c>
      <c r="D11" s="47" t="s">
        <v>12</v>
      </c>
      <c r="E11" s="91"/>
    </row>
    <row r="12" spans="2:5" ht="15">
      <c r="B12" s="96"/>
      <c r="C12" s="42" t="s">
        <v>78</v>
      </c>
      <c r="D12" s="9">
        <v>85.58</v>
      </c>
      <c r="E12" s="91"/>
    </row>
    <row r="13" spans="2:5" ht="15">
      <c r="B13" s="96"/>
      <c r="C13" s="42" t="s">
        <v>79</v>
      </c>
      <c r="D13" s="9">
        <v>11000</v>
      </c>
      <c r="E13" s="91"/>
    </row>
    <row r="14" spans="2:5" ht="15">
      <c r="B14" s="96"/>
      <c r="C14" s="42" t="s">
        <v>80</v>
      </c>
      <c r="D14" s="9">
        <v>1448.03</v>
      </c>
      <c r="E14" s="91"/>
    </row>
    <row r="15" spans="2:5" ht="15">
      <c r="B15" s="96"/>
      <c r="C15" s="42" t="s">
        <v>81</v>
      </c>
      <c r="D15" s="44">
        <v>-82.06</v>
      </c>
      <c r="E15" s="91"/>
    </row>
    <row r="16" spans="2:5" ht="15">
      <c r="B16" s="57"/>
      <c r="C16" s="42" t="s">
        <v>83</v>
      </c>
      <c r="D16" s="9">
        <v>2127.95</v>
      </c>
      <c r="E16" s="54"/>
    </row>
    <row r="17" spans="2:5" ht="15">
      <c r="B17" s="77"/>
      <c r="C17" s="42" t="s">
        <v>87</v>
      </c>
      <c r="D17" s="9">
        <v>2928</v>
      </c>
      <c r="E17" s="74"/>
    </row>
    <row r="18" spans="2:5" ht="15">
      <c r="B18" s="77"/>
      <c r="C18" s="42" t="s">
        <v>88</v>
      </c>
      <c r="D18" s="9">
        <v>3795.6</v>
      </c>
      <c r="E18" s="74"/>
    </row>
    <row r="19" spans="2:5" ht="15">
      <c r="B19" s="66"/>
      <c r="C19" s="3" t="s">
        <v>89</v>
      </c>
      <c r="D19" s="4">
        <f>SUM(D7:D18)</f>
        <v>39389.299999999996</v>
      </c>
      <c r="E19" s="19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4" ht="15">
      <c r="B24" s="1"/>
      <c r="D24" s="5">
        <f>D19</f>
        <v>39389.299999999996</v>
      </c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7109375" style="0" customWidth="1"/>
    <col min="2" max="2" width="20.7109375" style="0" customWidth="1"/>
    <col min="3" max="3" width="12.57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40</v>
      </c>
      <c r="C7" s="42" t="s">
        <v>8</v>
      </c>
      <c r="D7" s="9">
        <v>9382.62</v>
      </c>
      <c r="E7" s="90" t="s">
        <v>67</v>
      </c>
    </row>
    <row r="8" spans="2:5" ht="15">
      <c r="B8" s="94"/>
      <c r="C8" s="42" t="s">
        <v>9</v>
      </c>
      <c r="D8" s="47" t="s">
        <v>12</v>
      </c>
      <c r="E8" s="91"/>
    </row>
    <row r="9" spans="2:5" ht="15">
      <c r="B9" s="94"/>
      <c r="C9" s="7" t="s">
        <v>7</v>
      </c>
      <c r="D9" s="9">
        <v>30683.49</v>
      </c>
      <c r="E9" s="91"/>
    </row>
    <row r="10" spans="2:5" ht="15">
      <c r="B10" s="94"/>
      <c r="C10" s="42" t="s">
        <v>73</v>
      </c>
      <c r="D10" s="9">
        <v>84044.53</v>
      </c>
      <c r="E10" s="91"/>
    </row>
    <row r="11" spans="2:5" ht="15">
      <c r="B11" s="94"/>
      <c r="C11" s="42" t="s">
        <v>76</v>
      </c>
      <c r="D11" s="9">
        <v>2310</v>
      </c>
      <c r="E11" s="91"/>
    </row>
    <row r="12" spans="2:5" ht="15">
      <c r="B12" s="94"/>
      <c r="C12" s="42" t="s">
        <v>78</v>
      </c>
      <c r="D12" s="9">
        <v>7818</v>
      </c>
      <c r="E12" s="91"/>
    </row>
    <row r="13" spans="2:5" ht="15">
      <c r="B13" s="94"/>
      <c r="C13" s="42" t="s">
        <v>79</v>
      </c>
      <c r="D13" s="9">
        <v>5330</v>
      </c>
      <c r="E13" s="91"/>
    </row>
    <row r="14" spans="2:5" ht="15">
      <c r="B14" s="94"/>
      <c r="C14" s="42" t="s">
        <v>80</v>
      </c>
      <c r="D14" s="9">
        <v>11701.26</v>
      </c>
      <c r="E14" s="91"/>
    </row>
    <row r="15" spans="2:5" ht="15">
      <c r="B15" s="94"/>
      <c r="C15" s="42" t="s">
        <v>81</v>
      </c>
      <c r="D15" s="9">
        <v>420</v>
      </c>
      <c r="E15" s="91"/>
    </row>
    <row r="16" spans="2:5" ht="15">
      <c r="B16" s="55"/>
      <c r="C16" s="42" t="s">
        <v>83</v>
      </c>
      <c r="D16" s="9">
        <v>2700</v>
      </c>
      <c r="E16" s="54"/>
    </row>
    <row r="17" spans="2:5" ht="15">
      <c r="B17" s="75"/>
      <c r="C17" s="42" t="s">
        <v>87</v>
      </c>
      <c r="D17" s="9">
        <v>-500</v>
      </c>
      <c r="E17" s="74"/>
    </row>
    <row r="18" spans="2:5" ht="15">
      <c r="B18" s="75"/>
      <c r="C18" s="42" t="s">
        <v>88</v>
      </c>
      <c r="D18" s="9">
        <v>10163.37</v>
      </c>
      <c r="E18" s="74"/>
    </row>
    <row r="19" spans="2:5" ht="15">
      <c r="B19" s="43"/>
      <c r="C19" s="3" t="s">
        <v>89</v>
      </c>
      <c r="D19" s="4">
        <f>SUM(D7:D18)</f>
        <v>164053.27000000002</v>
      </c>
      <c r="E19" s="19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4" ht="15">
      <c r="B24" s="1"/>
      <c r="D24" s="5">
        <f>D19</f>
        <v>164053.27000000002</v>
      </c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13.281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>
      <c r="B7" s="93" t="s">
        <v>41</v>
      </c>
      <c r="C7" s="42" t="s">
        <v>8</v>
      </c>
      <c r="D7" s="9">
        <v>1797.03</v>
      </c>
      <c r="E7" s="90" t="s">
        <v>68</v>
      </c>
    </row>
    <row r="8" spans="2:5" ht="15">
      <c r="B8" s="94"/>
      <c r="C8" s="42" t="s">
        <v>9</v>
      </c>
      <c r="D8" s="9">
        <v>2500</v>
      </c>
      <c r="E8" s="91"/>
    </row>
    <row r="9" spans="2:5" ht="15">
      <c r="B9" s="94"/>
      <c r="C9" s="7" t="s">
        <v>7</v>
      </c>
      <c r="D9" s="9">
        <v>833.86</v>
      </c>
      <c r="E9" s="91"/>
    </row>
    <row r="10" spans="2:5" ht="15">
      <c r="B10" s="94"/>
      <c r="C10" s="42" t="s">
        <v>73</v>
      </c>
      <c r="D10" s="9">
        <v>5000</v>
      </c>
      <c r="E10" s="91"/>
    </row>
    <row r="11" spans="2:5" ht="15">
      <c r="B11" s="94"/>
      <c r="C11" s="42" t="s">
        <v>76</v>
      </c>
      <c r="D11" s="9">
        <v>561.83</v>
      </c>
      <c r="E11" s="91"/>
    </row>
    <row r="12" spans="2:5" ht="15">
      <c r="B12" s="94"/>
      <c r="C12" s="42" t="s">
        <v>78</v>
      </c>
      <c r="D12" s="9">
        <v>3663.3</v>
      </c>
      <c r="E12" s="91"/>
    </row>
    <row r="13" spans="2:5" ht="15">
      <c r="B13" s="94"/>
      <c r="C13" s="42" t="s">
        <v>79</v>
      </c>
      <c r="D13" s="9">
        <v>3605.2</v>
      </c>
      <c r="E13" s="91"/>
    </row>
    <row r="14" spans="2:5" ht="15">
      <c r="B14" s="94"/>
      <c r="C14" s="42" t="s">
        <v>80</v>
      </c>
      <c r="D14" s="9">
        <v>6858.51</v>
      </c>
      <c r="E14" s="91"/>
    </row>
    <row r="15" spans="2:5" ht="15">
      <c r="B15" s="94"/>
      <c r="C15" s="42" t="s">
        <v>81</v>
      </c>
      <c r="D15" s="9">
        <v>7845.55</v>
      </c>
      <c r="E15" s="91"/>
    </row>
    <row r="16" spans="2:5" ht="15">
      <c r="B16" s="55"/>
      <c r="C16" s="42" t="s">
        <v>83</v>
      </c>
      <c r="D16" s="9">
        <v>3000</v>
      </c>
      <c r="E16" s="54"/>
    </row>
    <row r="17" spans="2:5" ht="15">
      <c r="B17" s="75"/>
      <c r="C17" s="42" t="s">
        <v>87</v>
      </c>
      <c r="D17" s="9">
        <v>11760</v>
      </c>
      <c r="E17" s="74"/>
    </row>
    <row r="18" spans="2:5" ht="15">
      <c r="B18" s="75"/>
      <c r="C18" s="42" t="s">
        <v>88</v>
      </c>
      <c r="D18" s="9">
        <v>14581.75</v>
      </c>
      <c r="E18" s="74"/>
    </row>
    <row r="19" spans="2:5" ht="15">
      <c r="B19" s="19"/>
      <c r="C19" s="3" t="s">
        <v>89</v>
      </c>
      <c r="D19" s="4">
        <f>SUM(D7:D18)</f>
        <v>62007.03</v>
      </c>
      <c r="E19" s="19"/>
    </row>
    <row r="20" spans="2:5" ht="15">
      <c r="B20" s="93" t="s">
        <v>93</v>
      </c>
      <c r="C20" s="42" t="s">
        <v>8</v>
      </c>
      <c r="D20" s="9">
        <v>0</v>
      </c>
      <c r="E20" s="90" t="s">
        <v>94</v>
      </c>
    </row>
    <row r="21" spans="2:5" ht="15">
      <c r="B21" s="94"/>
      <c r="C21" s="42" t="s">
        <v>9</v>
      </c>
      <c r="D21" s="9">
        <v>0</v>
      </c>
      <c r="E21" s="91"/>
    </row>
    <row r="22" spans="2:5" ht="15">
      <c r="B22" s="94"/>
      <c r="C22" s="7" t="s">
        <v>7</v>
      </c>
      <c r="D22" s="9">
        <v>0</v>
      </c>
      <c r="E22" s="91"/>
    </row>
    <row r="23" spans="2:5" ht="15">
      <c r="B23" s="94"/>
      <c r="C23" s="42" t="s">
        <v>73</v>
      </c>
      <c r="D23" s="9">
        <v>0</v>
      </c>
      <c r="E23" s="91"/>
    </row>
    <row r="24" spans="2:5" ht="15">
      <c r="B24" s="94"/>
      <c r="C24" s="42" t="s">
        <v>76</v>
      </c>
      <c r="D24" s="9">
        <v>0</v>
      </c>
      <c r="E24" s="91"/>
    </row>
    <row r="25" spans="2:5" ht="15">
      <c r="B25" s="94"/>
      <c r="C25" s="42" t="s">
        <v>78</v>
      </c>
      <c r="D25" s="9">
        <v>0</v>
      </c>
      <c r="E25" s="91"/>
    </row>
    <row r="26" spans="2:5" ht="15">
      <c r="B26" s="94"/>
      <c r="C26" s="42" t="s">
        <v>79</v>
      </c>
      <c r="D26" s="9">
        <v>0</v>
      </c>
      <c r="E26" s="91"/>
    </row>
    <row r="27" spans="2:5" ht="15">
      <c r="B27" s="94"/>
      <c r="C27" s="42" t="s">
        <v>80</v>
      </c>
      <c r="D27" s="9">
        <v>0</v>
      </c>
      <c r="E27" s="91"/>
    </row>
    <row r="28" spans="2:5" ht="15">
      <c r="B28" s="94"/>
      <c r="C28" s="42" t="s">
        <v>81</v>
      </c>
      <c r="D28" s="9">
        <v>0</v>
      </c>
      <c r="E28" s="91"/>
    </row>
    <row r="29" spans="2:5" ht="15">
      <c r="B29" s="87"/>
      <c r="C29" s="42" t="s">
        <v>83</v>
      </c>
      <c r="D29" s="9">
        <v>0</v>
      </c>
      <c r="E29" s="86"/>
    </row>
    <row r="30" spans="2:5" ht="15">
      <c r="B30" s="87"/>
      <c r="C30" s="42" t="s">
        <v>87</v>
      </c>
      <c r="D30" s="9">
        <v>0</v>
      </c>
      <c r="E30" s="86"/>
    </row>
    <row r="31" spans="2:5" ht="15">
      <c r="B31" s="87"/>
      <c r="C31" s="42" t="s">
        <v>88</v>
      </c>
      <c r="D31" s="9">
        <v>10000</v>
      </c>
      <c r="E31" s="86"/>
    </row>
    <row r="32" spans="2:5" ht="15">
      <c r="B32" s="19"/>
      <c r="C32" s="3" t="s">
        <v>89</v>
      </c>
      <c r="D32" s="4">
        <f>SUM(D20:D31)</f>
        <v>10000</v>
      </c>
      <c r="E32" s="19"/>
    </row>
    <row r="38" ht="15">
      <c r="D38" s="5">
        <f>D19+D32</f>
        <v>72007.03</v>
      </c>
    </row>
  </sheetData>
  <sheetProtection/>
  <mergeCells count="4">
    <mergeCell ref="B7:B15"/>
    <mergeCell ref="E7:E15"/>
    <mergeCell ref="B20:B28"/>
    <mergeCell ref="E20:E28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7109375" style="0" customWidth="1"/>
    <col min="2" max="2" width="21.7109375" style="0" customWidth="1"/>
    <col min="3" max="3" width="14.140625" style="0" customWidth="1"/>
    <col min="4" max="4" width="12.140625" style="0" customWidth="1"/>
    <col min="5" max="5" width="20.710937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42</v>
      </c>
      <c r="C7" s="42" t="s">
        <v>8</v>
      </c>
      <c r="D7" s="9">
        <v>50625.21</v>
      </c>
      <c r="E7" s="90" t="s">
        <v>71</v>
      </c>
    </row>
    <row r="8" spans="2:5" ht="15">
      <c r="B8" s="94"/>
      <c r="C8" s="42" t="s">
        <v>9</v>
      </c>
      <c r="D8" s="9">
        <v>37044.14</v>
      </c>
      <c r="E8" s="91"/>
    </row>
    <row r="9" spans="2:5" ht="17.25" customHeight="1">
      <c r="B9" s="94"/>
      <c r="C9" s="7" t="s">
        <v>7</v>
      </c>
      <c r="D9" s="9">
        <v>50090.74</v>
      </c>
      <c r="E9" s="91"/>
    </row>
    <row r="10" spans="2:5" ht="15">
      <c r="B10" s="94"/>
      <c r="C10" s="42" t="s">
        <v>73</v>
      </c>
      <c r="D10" s="9">
        <v>50112.62</v>
      </c>
      <c r="E10" s="91"/>
    </row>
    <row r="11" spans="2:5" ht="15">
      <c r="B11" s="94"/>
      <c r="C11" s="42" t="s">
        <v>76</v>
      </c>
      <c r="D11" s="9">
        <v>52051.07</v>
      </c>
      <c r="E11" s="91"/>
    </row>
    <row r="12" spans="2:5" ht="15">
      <c r="B12" s="94"/>
      <c r="C12" s="42" t="s">
        <v>78</v>
      </c>
      <c r="D12" s="9">
        <v>50328.37</v>
      </c>
      <c r="E12" s="91"/>
    </row>
    <row r="13" spans="2:5" ht="15">
      <c r="B13" s="94"/>
      <c r="C13" s="42" t="s">
        <v>79</v>
      </c>
      <c r="D13" s="9">
        <v>51802.39</v>
      </c>
      <c r="E13" s="91"/>
    </row>
    <row r="14" spans="2:5" ht="15">
      <c r="B14" s="94"/>
      <c r="C14" s="42" t="s">
        <v>80</v>
      </c>
      <c r="D14" s="9">
        <v>55448.62</v>
      </c>
      <c r="E14" s="91"/>
    </row>
    <row r="15" spans="2:5" ht="15">
      <c r="B15" s="94"/>
      <c r="C15" s="42" t="s">
        <v>81</v>
      </c>
      <c r="D15" s="9">
        <v>55382.43</v>
      </c>
      <c r="E15" s="91"/>
    </row>
    <row r="16" spans="2:5" ht="15">
      <c r="B16" s="55"/>
      <c r="C16" s="42" t="s">
        <v>83</v>
      </c>
      <c r="D16" s="9">
        <v>75101.57</v>
      </c>
      <c r="E16" s="54"/>
    </row>
    <row r="17" spans="2:5" ht="15">
      <c r="B17" s="75"/>
      <c r="C17" s="42" t="s">
        <v>87</v>
      </c>
      <c r="D17" s="9">
        <v>56074.82</v>
      </c>
      <c r="E17" s="74"/>
    </row>
    <row r="18" spans="2:5" ht="15">
      <c r="B18" s="75"/>
      <c r="C18" s="42" t="s">
        <v>88</v>
      </c>
      <c r="D18" s="9">
        <v>51872.17</v>
      </c>
      <c r="E18" s="74"/>
    </row>
    <row r="19" spans="2:5" ht="15">
      <c r="B19" s="43"/>
      <c r="C19" s="3" t="s">
        <v>89</v>
      </c>
      <c r="D19" s="4">
        <f>SUM(D7:D18)</f>
        <v>635934.15</v>
      </c>
      <c r="E19" s="19"/>
    </row>
    <row r="20" ht="15">
      <c r="B20" s="1"/>
    </row>
    <row r="21" ht="15">
      <c r="B21" s="1"/>
    </row>
    <row r="22" ht="15">
      <c r="B22" s="1"/>
    </row>
    <row r="23" ht="15">
      <c r="D23" s="5">
        <f>D19</f>
        <v>635934.15</v>
      </c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7109375" style="0" customWidth="1"/>
    <col min="2" max="2" width="20.57421875" style="0" customWidth="1"/>
    <col min="3" max="3" width="12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50" t="s">
        <v>3</v>
      </c>
      <c r="D6" s="50" t="s">
        <v>4</v>
      </c>
      <c r="E6" s="50" t="s">
        <v>5</v>
      </c>
    </row>
    <row r="7" spans="2:5" ht="15" customHeight="1">
      <c r="B7" s="93" t="s">
        <v>11</v>
      </c>
      <c r="C7" s="42" t="s">
        <v>8</v>
      </c>
      <c r="D7" s="9">
        <v>681107.43</v>
      </c>
      <c r="E7" s="90" t="s">
        <v>72</v>
      </c>
    </row>
    <row r="8" spans="2:5" ht="15">
      <c r="B8" s="94"/>
      <c r="C8" s="42" t="s">
        <v>9</v>
      </c>
      <c r="D8" s="9">
        <v>640713.48</v>
      </c>
      <c r="E8" s="91"/>
    </row>
    <row r="9" spans="2:5" ht="18.75" customHeight="1">
      <c r="B9" s="94"/>
      <c r="C9" s="7" t="s">
        <v>7</v>
      </c>
      <c r="D9" s="9">
        <v>553927.09</v>
      </c>
      <c r="E9" s="91"/>
    </row>
    <row r="10" spans="2:5" ht="15">
      <c r="B10" s="94"/>
      <c r="C10" s="42" t="s">
        <v>73</v>
      </c>
      <c r="D10" s="9">
        <v>611627.84</v>
      </c>
      <c r="E10" s="91"/>
    </row>
    <row r="11" spans="2:5" ht="15">
      <c r="B11" s="94"/>
      <c r="C11" s="42" t="s">
        <v>76</v>
      </c>
      <c r="D11" s="9">
        <v>455383.12</v>
      </c>
      <c r="E11" s="91"/>
    </row>
    <row r="12" spans="2:5" ht="15">
      <c r="B12" s="94"/>
      <c r="C12" s="42" t="s">
        <v>78</v>
      </c>
      <c r="D12" s="9">
        <v>619347.38</v>
      </c>
      <c r="E12" s="91"/>
    </row>
    <row r="13" spans="2:5" ht="15">
      <c r="B13" s="94"/>
      <c r="C13" s="42" t="s">
        <v>79</v>
      </c>
      <c r="D13" s="9">
        <v>540296.14</v>
      </c>
      <c r="E13" s="91"/>
    </row>
    <row r="14" spans="2:5" ht="15">
      <c r="B14" s="94"/>
      <c r="C14" s="42" t="s">
        <v>80</v>
      </c>
      <c r="D14" s="9">
        <v>490762.57</v>
      </c>
      <c r="E14" s="91"/>
    </row>
    <row r="15" spans="2:5" ht="15">
      <c r="B15" s="94"/>
      <c r="C15" s="42" t="s">
        <v>81</v>
      </c>
      <c r="D15" s="9">
        <v>452732.29</v>
      </c>
      <c r="E15" s="91"/>
    </row>
    <row r="16" spans="2:5" ht="15">
      <c r="B16" s="55"/>
      <c r="C16" s="42" t="s">
        <v>83</v>
      </c>
      <c r="D16" s="9">
        <v>0</v>
      </c>
      <c r="E16" s="54"/>
    </row>
    <row r="17" spans="2:5" ht="15">
      <c r="B17" s="75"/>
      <c r="C17" s="42" t="s">
        <v>87</v>
      </c>
      <c r="D17" s="9">
        <v>992186.05</v>
      </c>
      <c r="E17" s="74"/>
    </row>
    <row r="18" spans="2:5" ht="15">
      <c r="B18" s="75"/>
      <c r="C18" s="42" t="s">
        <v>88</v>
      </c>
      <c r="D18" s="9">
        <v>130737.99</v>
      </c>
      <c r="E18" s="74"/>
    </row>
    <row r="19" spans="2:5" ht="15">
      <c r="B19" s="43"/>
      <c r="C19" s="3" t="s">
        <v>89</v>
      </c>
      <c r="D19" s="4">
        <f>SUM(D7:D18)</f>
        <v>6168821.38</v>
      </c>
      <c r="E19" s="19"/>
    </row>
    <row r="20" ht="15">
      <c r="B20" s="1"/>
    </row>
    <row r="21" ht="15">
      <c r="B21" s="1"/>
    </row>
    <row r="22" ht="15">
      <c r="B22" s="1"/>
    </row>
    <row r="23" spans="2:4" ht="15">
      <c r="B23" s="1"/>
      <c r="D23" s="5">
        <f>D19</f>
        <v>6168821.38</v>
      </c>
    </row>
    <row r="24" ht="15">
      <c r="B24" s="1"/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14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10</v>
      </c>
      <c r="C7" s="7" t="s">
        <v>8</v>
      </c>
      <c r="D7" s="9">
        <v>10000</v>
      </c>
      <c r="E7" s="90" t="s">
        <v>77</v>
      </c>
    </row>
    <row r="8" spans="2:5" ht="15">
      <c r="B8" s="94"/>
      <c r="C8" s="7" t="s">
        <v>9</v>
      </c>
      <c r="D8" s="9">
        <v>10650</v>
      </c>
      <c r="E8" s="91"/>
    </row>
    <row r="9" spans="2:5" ht="15">
      <c r="B9" s="94"/>
      <c r="C9" s="42" t="s">
        <v>7</v>
      </c>
      <c r="D9" s="9">
        <v>36800</v>
      </c>
      <c r="E9" s="91"/>
    </row>
    <row r="10" spans="2:5" ht="15">
      <c r="B10" s="94"/>
      <c r="C10" s="42" t="s">
        <v>73</v>
      </c>
      <c r="D10" s="9">
        <v>82250</v>
      </c>
      <c r="E10" s="91"/>
    </row>
    <row r="11" spans="2:5" ht="15">
      <c r="B11" s="94"/>
      <c r="C11" s="42" t="s">
        <v>76</v>
      </c>
      <c r="D11" s="9">
        <v>2500</v>
      </c>
      <c r="E11" s="91"/>
    </row>
    <row r="12" spans="2:5" ht="15">
      <c r="B12" s="94"/>
      <c r="C12" s="42" t="s">
        <v>78</v>
      </c>
      <c r="D12" s="48">
        <v>2500</v>
      </c>
      <c r="E12" s="91"/>
    </row>
    <row r="13" spans="2:5" ht="15">
      <c r="B13" s="94"/>
      <c r="C13" s="42" t="s">
        <v>79</v>
      </c>
      <c r="D13" s="9">
        <v>22000</v>
      </c>
      <c r="E13" s="91"/>
    </row>
    <row r="14" spans="2:5" ht="15">
      <c r="B14" s="94"/>
      <c r="C14" s="42" t="s">
        <v>80</v>
      </c>
      <c r="D14" s="9">
        <v>6500</v>
      </c>
      <c r="E14" s="91"/>
    </row>
    <row r="15" spans="2:5" ht="15">
      <c r="B15" s="94"/>
      <c r="C15" s="42" t="s">
        <v>81</v>
      </c>
      <c r="D15" s="47" t="s">
        <v>12</v>
      </c>
      <c r="E15" s="91"/>
    </row>
    <row r="16" spans="2:5" ht="15">
      <c r="B16" s="55"/>
      <c r="C16" s="42" t="s">
        <v>83</v>
      </c>
      <c r="D16" s="9">
        <v>9000</v>
      </c>
      <c r="E16" s="54"/>
    </row>
    <row r="17" spans="2:5" ht="15">
      <c r="B17" s="75"/>
      <c r="C17" s="42" t="s">
        <v>87</v>
      </c>
      <c r="D17" s="9">
        <v>8246</v>
      </c>
      <c r="E17" s="74"/>
    </row>
    <row r="18" spans="2:5" ht="15">
      <c r="B18" s="75"/>
      <c r="C18" s="42" t="s">
        <v>88</v>
      </c>
      <c r="D18" s="9">
        <v>475750</v>
      </c>
      <c r="E18" s="74"/>
    </row>
    <row r="19" spans="2:5" ht="15">
      <c r="B19" s="43"/>
      <c r="C19" s="3" t="s">
        <v>89</v>
      </c>
      <c r="D19" s="4">
        <f>SUM(D7:D18)</f>
        <v>666196</v>
      </c>
      <c r="E19" s="19"/>
    </row>
    <row r="20" spans="2:4" ht="15">
      <c r="B20" s="1"/>
      <c r="D20" s="5"/>
    </row>
    <row r="21" spans="2:4" ht="15">
      <c r="B21" s="1"/>
      <c r="D21" s="5"/>
    </row>
    <row r="22" spans="2:4" ht="15">
      <c r="B22" s="1"/>
      <c r="D22" s="5"/>
    </row>
    <row r="23" spans="2:4" ht="15">
      <c r="B23" s="1"/>
      <c r="D23" s="5">
        <f>D19</f>
        <v>666196</v>
      </c>
    </row>
    <row r="24" spans="2:4" ht="15">
      <c r="B24" s="1"/>
      <c r="D24" s="5"/>
    </row>
    <row r="25" spans="2:4" ht="15">
      <c r="B25" s="1"/>
      <c r="D25" s="5"/>
    </row>
    <row r="26" spans="2:4" ht="15">
      <c r="B26" s="1"/>
      <c r="D26" s="5"/>
    </row>
    <row r="27" spans="2:4" ht="15">
      <c r="B27" s="1"/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74</v>
      </c>
      <c r="C7" s="7" t="s">
        <v>8</v>
      </c>
      <c r="D7" s="47" t="s">
        <v>12</v>
      </c>
      <c r="E7" s="90" t="s">
        <v>75</v>
      </c>
    </row>
    <row r="8" spans="2:5" ht="15">
      <c r="B8" s="94"/>
      <c r="C8" s="7" t="s">
        <v>9</v>
      </c>
      <c r="D8" s="47" t="s">
        <v>12</v>
      </c>
      <c r="E8" s="91"/>
    </row>
    <row r="9" spans="2:5" ht="15">
      <c r="B9" s="94"/>
      <c r="C9" s="42" t="s">
        <v>7</v>
      </c>
      <c r="D9" s="47" t="s">
        <v>12</v>
      </c>
      <c r="E9" s="91"/>
    </row>
    <row r="10" spans="2:5" ht="15">
      <c r="B10" s="94"/>
      <c r="C10" s="42" t="s">
        <v>73</v>
      </c>
      <c r="D10" s="9">
        <v>22780.68</v>
      </c>
      <c r="E10" s="91"/>
    </row>
    <row r="11" spans="2:5" ht="15">
      <c r="B11" s="94"/>
      <c r="C11" s="42" t="s">
        <v>76</v>
      </c>
      <c r="D11" s="67" t="s">
        <v>12</v>
      </c>
      <c r="E11" s="91"/>
    </row>
    <row r="12" spans="2:5" ht="15">
      <c r="B12" s="94"/>
      <c r="C12" s="42" t="s">
        <v>78</v>
      </c>
      <c r="D12" s="67" t="s">
        <v>12</v>
      </c>
      <c r="E12" s="91"/>
    </row>
    <row r="13" spans="2:5" ht="15">
      <c r="B13" s="94"/>
      <c r="C13" s="42" t="s">
        <v>79</v>
      </c>
      <c r="D13" s="9">
        <v>6736.5</v>
      </c>
      <c r="E13" s="91"/>
    </row>
    <row r="14" spans="2:5" ht="15">
      <c r="B14" s="94"/>
      <c r="C14" s="42" t="s">
        <v>80</v>
      </c>
      <c r="D14" s="67" t="s">
        <v>12</v>
      </c>
      <c r="E14" s="91"/>
    </row>
    <row r="15" spans="2:5" ht="15">
      <c r="B15" s="94"/>
      <c r="C15" s="42" t="s">
        <v>81</v>
      </c>
      <c r="D15" s="67" t="s">
        <v>12</v>
      </c>
      <c r="E15" s="91"/>
    </row>
    <row r="16" spans="2:5" ht="15">
      <c r="B16" s="55"/>
      <c r="C16" s="42" t="s">
        <v>83</v>
      </c>
      <c r="D16" s="67" t="s">
        <v>12</v>
      </c>
      <c r="E16" s="54"/>
    </row>
    <row r="17" spans="2:5" ht="15">
      <c r="B17" s="75"/>
      <c r="C17" s="42" t="s">
        <v>87</v>
      </c>
      <c r="D17" s="67"/>
      <c r="E17" s="74"/>
    </row>
    <row r="18" spans="2:5" ht="15">
      <c r="B18" s="75"/>
      <c r="C18" s="42" t="s">
        <v>88</v>
      </c>
      <c r="D18" s="45">
        <v>11286.75</v>
      </c>
      <c r="E18" s="74"/>
    </row>
    <row r="19" spans="2:5" ht="15">
      <c r="B19" s="43"/>
      <c r="C19" s="3" t="s">
        <v>90</v>
      </c>
      <c r="D19" s="89">
        <f>SUM(D10:D18)</f>
        <v>40803.93</v>
      </c>
      <c r="E19" s="19"/>
    </row>
    <row r="20" spans="2:4" ht="15">
      <c r="B20" s="1"/>
      <c r="D20" s="5"/>
    </row>
    <row r="21" ht="15">
      <c r="B21" s="1"/>
    </row>
    <row r="22" ht="15">
      <c r="B22" s="1"/>
    </row>
    <row r="23" spans="2:4" ht="15">
      <c r="B23" s="1"/>
      <c r="D23" s="5">
        <f>D19</f>
        <v>40803.93</v>
      </c>
    </row>
    <row r="24" ht="15">
      <c r="B24" s="1"/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D23" sqref="D23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84</v>
      </c>
      <c r="C7" s="7" t="s">
        <v>8</v>
      </c>
      <c r="D7" s="48">
        <v>0</v>
      </c>
      <c r="E7" s="90" t="s">
        <v>85</v>
      </c>
    </row>
    <row r="8" spans="2:5" ht="15">
      <c r="B8" s="94"/>
      <c r="C8" s="7" t="s">
        <v>9</v>
      </c>
      <c r="D8" s="48">
        <v>0</v>
      </c>
      <c r="E8" s="91"/>
    </row>
    <row r="9" spans="2:5" ht="15">
      <c r="B9" s="94"/>
      <c r="C9" s="42" t="s">
        <v>7</v>
      </c>
      <c r="D9" s="48">
        <v>0</v>
      </c>
      <c r="E9" s="91"/>
    </row>
    <row r="10" spans="2:5" ht="15">
      <c r="B10" s="94"/>
      <c r="C10" s="42" t="s">
        <v>73</v>
      </c>
      <c r="D10" s="48">
        <v>0</v>
      </c>
      <c r="E10" s="91"/>
    </row>
    <row r="11" spans="2:5" ht="15">
      <c r="B11" s="94"/>
      <c r="C11" s="42" t="s">
        <v>76</v>
      </c>
      <c r="D11" s="48">
        <v>0</v>
      </c>
      <c r="E11" s="91"/>
    </row>
    <row r="12" spans="2:5" ht="15">
      <c r="B12" s="94"/>
      <c r="C12" s="42" t="s">
        <v>78</v>
      </c>
      <c r="D12" s="48">
        <v>0</v>
      </c>
      <c r="E12" s="91"/>
    </row>
    <row r="13" spans="2:5" ht="15">
      <c r="B13" s="94"/>
      <c r="C13" s="42" t="s">
        <v>79</v>
      </c>
      <c r="D13" s="48">
        <v>0</v>
      </c>
      <c r="E13" s="91"/>
    </row>
    <row r="14" spans="2:5" ht="15">
      <c r="B14" s="94"/>
      <c r="C14" s="42" t="s">
        <v>80</v>
      </c>
      <c r="D14" s="48">
        <v>386.61</v>
      </c>
      <c r="E14" s="91"/>
    </row>
    <row r="15" spans="2:5" ht="15">
      <c r="B15" s="94"/>
      <c r="C15" s="42" t="s">
        <v>81</v>
      </c>
      <c r="D15" s="48">
        <v>14203.68</v>
      </c>
      <c r="E15" s="91"/>
    </row>
    <row r="16" spans="2:5" ht="15">
      <c r="B16" s="55"/>
      <c r="C16" s="42" t="s">
        <v>83</v>
      </c>
      <c r="D16" s="48">
        <v>600</v>
      </c>
      <c r="E16" s="54"/>
    </row>
    <row r="17" spans="2:5" ht="15">
      <c r="B17" s="75"/>
      <c r="C17" s="42" t="s">
        <v>87</v>
      </c>
      <c r="D17" s="48">
        <v>0</v>
      </c>
      <c r="E17" s="74"/>
    </row>
    <row r="18" spans="2:5" ht="15">
      <c r="B18" s="75"/>
      <c r="C18" s="42" t="s">
        <v>88</v>
      </c>
      <c r="D18" s="48">
        <v>8014.05</v>
      </c>
      <c r="E18" s="74"/>
    </row>
    <row r="19" spans="2:5" ht="15">
      <c r="B19" s="43"/>
      <c r="C19" s="3" t="s">
        <v>89</v>
      </c>
      <c r="D19" s="4">
        <f>SUM(D7:D18)</f>
        <v>23204.34</v>
      </c>
      <c r="E19" s="19"/>
    </row>
    <row r="20" ht="15">
      <c r="B20" s="1"/>
    </row>
    <row r="21" ht="15">
      <c r="B21" s="1"/>
    </row>
    <row r="22" ht="15">
      <c r="B22" s="1"/>
    </row>
    <row r="23" spans="2:4" ht="15">
      <c r="B23" s="1"/>
      <c r="D23" s="5">
        <f>D19</f>
        <v>23204.34</v>
      </c>
    </row>
    <row r="24" ht="15">
      <c r="B24" s="1"/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86</v>
      </c>
      <c r="C7" s="7" t="s">
        <v>8</v>
      </c>
      <c r="D7" s="48">
        <v>0</v>
      </c>
      <c r="E7" s="90" t="s">
        <v>85</v>
      </c>
    </row>
    <row r="8" spans="2:5" ht="15">
      <c r="B8" s="94"/>
      <c r="C8" s="7" t="s">
        <v>9</v>
      </c>
      <c r="D8" s="48">
        <v>0</v>
      </c>
      <c r="E8" s="91"/>
    </row>
    <row r="9" spans="2:5" ht="15">
      <c r="B9" s="94"/>
      <c r="C9" s="42" t="s">
        <v>7</v>
      </c>
      <c r="D9" s="48">
        <v>0</v>
      </c>
      <c r="E9" s="91"/>
    </row>
    <row r="10" spans="2:5" ht="15">
      <c r="B10" s="94"/>
      <c r="C10" s="42" t="s">
        <v>73</v>
      </c>
      <c r="D10" s="48">
        <v>0</v>
      </c>
      <c r="E10" s="91"/>
    </row>
    <row r="11" spans="2:5" ht="15">
      <c r="B11" s="94"/>
      <c r="C11" s="42" t="s">
        <v>76</v>
      </c>
      <c r="D11" s="48">
        <v>0</v>
      </c>
      <c r="E11" s="91"/>
    </row>
    <row r="12" spans="2:5" ht="15">
      <c r="B12" s="94"/>
      <c r="C12" s="42" t="s">
        <v>78</v>
      </c>
      <c r="D12" s="48">
        <v>0</v>
      </c>
      <c r="E12" s="91"/>
    </row>
    <row r="13" spans="2:5" ht="15">
      <c r="B13" s="94"/>
      <c r="C13" s="42" t="s">
        <v>79</v>
      </c>
      <c r="D13" s="48">
        <v>0</v>
      </c>
      <c r="E13" s="91"/>
    </row>
    <row r="14" spans="2:5" ht="15">
      <c r="B14" s="94"/>
      <c r="C14" s="42" t="s">
        <v>80</v>
      </c>
      <c r="D14" s="48">
        <v>0</v>
      </c>
      <c r="E14" s="91"/>
    </row>
    <row r="15" spans="2:5" ht="15">
      <c r="B15" s="94"/>
      <c r="C15" s="42" t="s">
        <v>81</v>
      </c>
      <c r="D15" s="48">
        <v>26292</v>
      </c>
      <c r="E15" s="91"/>
    </row>
    <row r="16" spans="2:5" ht="15">
      <c r="B16" s="55"/>
      <c r="C16" s="42" t="s">
        <v>83</v>
      </c>
      <c r="D16" s="48">
        <v>21872.63</v>
      </c>
      <c r="E16" s="54"/>
    </row>
    <row r="17" spans="2:5" ht="15">
      <c r="B17" s="75"/>
      <c r="C17" s="42" t="s">
        <v>87</v>
      </c>
      <c r="D17" s="48">
        <v>0</v>
      </c>
      <c r="E17" s="74"/>
    </row>
    <row r="18" spans="2:5" ht="15">
      <c r="B18" s="75"/>
      <c r="C18" s="42" t="s">
        <v>88</v>
      </c>
      <c r="D18" s="48">
        <v>727653.65</v>
      </c>
      <c r="E18" s="74"/>
    </row>
    <row r="19" spans="2:5" ht="15">
      <c r="B19" s="43"/>
      <c r="C19" s="3" t="s">
        <v>89</v>
      </c>
      <c r="D19" s="4">
        <f>SUM(D7:D18)</f>
        <v>775818.28</v>
      </c>
      <c r="E19" s="19"/>
    </row>
    <row r="20" ht="15">
      <c r="B20" s="1"/>
    </row>
    <row r="21" ht="15">
      <c r="B21" s="1"/>
    </row>
    <row r="22" spans="2:4" ht="15">
      <c r="B22" s="1"/>
      <c r="D22" s="5">
        <f>D19</f>
        <v>775818.28</v>
      </c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7">
      <selection activeCell="D45" sqref="D45"/>
    </sheetView>
  </sheetViews>
  <sheetFormatPr defaultColWidth="9.140625" defaultRowHeight="15"/>
  <cols>
    <col min="1" max="1" width="5.7109375" style="0" customWidth="1"/>
    <col min="2" max="2" width="20.28125" style="0" customWidth="1"/>
    <col min="3" max="3" width="11.57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24</v>
      </c>
      <c r="C7" s="42" t="s">
        <v>8</v>
      </c>
      <c r="D7" s="51" t="s">
        <v>12</v>
      </c>
      <c r="E7" s="102" t="s">
        <v>53</v>
      </c>
    </row>
    <row r="8" spans="2:5" ht="15">
      <c r="B8" s="94"/>
      <c r="C8" s="42" t="s">
        <v>9</v>
      </c>
      <c r="D8" s="44">
        <v>484.2</v>
      </c>
      <c r="E8" s="103"/>
    </row>
    <row r="9" spans="2:5" ht="15">
      <c r="B9" s="94"/>
      <c r="C9" s="7" t="s">
        <v>7</v>
      </c>
      <c r="D9" s="9">
        <v>773.94</v>
      </c>
      <c r="E9" s="103"/>
    </row>
    <row r="10" spans="2:5" ht="15">
      <c r="B10" s="94"/>
      <c r="C10" s="7" t="s">
        <v>73</v>
      </c>
      <c r="D10" s="9">
        <v>10457.31</v>
      </c>
      <c r="E10" s="103"/>
    </row>
    <row r="11" spans="2:5" ht="15">
      <c r="B11" s="94"/>
      <c r="C11" s="7" t="s">
        <v>76</v>
      </c>
      <c r="D11" s="9">
        <v>2606.19</v>
      </c>
      <c r="E11" s="103"/>
    </row>
    <row r="12" spans="2:5" ht="15">
      <c r="B12" s="94"/>
      <c r="C12" s="49" t="s">
        <v>78</v>
      </c>
      <c r="D12" s="52" t="s">
        <v>12</v>
      </c>
      <c r="E12" s="103"/>
    </row>
    <row r="13" spans="2:5" ht="15">
      <c r="B13" s="94"/>
      <c r="C13" s="49" t="s">
        <v>79</v>
      </c>
      <c r="D13" s="53">
        <v>20296.56</v>
      </c>
      <c r="E13" s="103"/>
    </row>
    <row r="14" spans="2:5" ht="15">
      <c r="B14" s="94"/>
      <c r="C14" s="49" t="s">
        <v>80</v>
      </c>
      <c r="D14" s="53">
        <v>2869.8</v>
      </c>
      <c r="E14" s="103"/>
    </row>
    <row r="15" spans="2:5" ht="15">
      <c r="B15" s="94"/>
      <c r="C15" s="49" t="s">
        <v>81</v>
      </c>
      <c r="D15" s="53">
        <v>750</v>
      </c>
      <c r="E15" s="103"/>
    </row>
    <row r="16" spans="2:5" ht="15">
      <c r="B16" s="94"/>
      <c r="C16" s="49" t="s">
        <v>83</v>
      </c>
      <c r="D16" s="53">
        <v>1108.76</v>
      </c>
      <c r="E16" s="103"/>
    </row>
    <row r="17" spans="2:5" ht="15">
      <c r="B17" s="94"/>
      <c r="C17" s="49" t="s">
        <v>87</v>
      </c>
      <c r="D17" s="53">
        <v>269.06</v>
      </c>
      <c r="E17" s="103"/>
    </row>
    <row r="18" spans="2:5" ht="15">
      <c r="B18" s="72"/>
      <c r="C18" s="49" t="s">
        <v>88</v>
      </c>
      <c r="D18" s="53">
        <v>21234.6</v>
      </c>
      <c r="E18" s="73"/>
    </row>
    <row r="19" spans="2:5" ht="15">
      <c r="B19" s="3"/>
      <c r="C19" s="2" t="s">
        <v>89</v>
      </c>
      <c r="D19" s="3">
        <f>SUM(D8:D18)</f>
        <v>60850.42</v>
      </c>
      <c r="E19" s="3"/>
    </row>
    <row r="20" spans="2:5" ht="15" customHeight="1">
      <c r="B20" s="93" t="s">
        <v>25</v>
      </c>
      <c r="C20" s="41" t="s">
        <v>8</v>
      </c>
      <c r="D20" s="46">
        <v>1289.28</v>
      </c>
      <c r="E20" s="102" t="s">
        <v>69</v>
      </c>
    </row>
    <row r="21" spans="2:5" ht="15">
      <c r="B21" s="94"/>
      <c r="C21" s="42" t="s">
        <v>9</v>
      </c>
      <c r="D21" s="9">
        <v>40.08</v>
      </c>
      <c r="E21" s="103"/>
    </row>
    <row r="22" spans="2:5" ht="15">
      <c r="B22" s="94"/>
      <c r="C22" s="7" t="s">
        <v>7</v>
      </c>
      <c r="D22" s="9">
        <v>-165.45</v>
      </c>
      <c r="E22" s="103"/>
    </row>
    <row r="23" spans="2:5" ht="15">
      <c r="B23" s="94"/>
      <c r="C23" s="7" t="s">
        <v>73</v>
      </c>
      <c r="D23" s="9">
        <v>40.08</v>
      </c>
      <c r="E23" s="103"/>
    </row>
    <row r="24" spans="2:5" ht="15">
      <c r="B24" s="94"/>
      <c r="C24" s="7" t="s">
        <v>76</v>
      </c>
      <c r="D24" s="9">
        <v>2139.57</v>
      </c>
      <c r="E24" s="103"/>
    </row>
    <row r="25" spans="2:5" ht="15">
      <c r="B25" s="94"/>
      <c r="C25" s="7" t="s">
        <v>78</v>
      </c>
      <c r="D25" s="47" t="s">
        <v>12</v>
      </c>
      <c r="E25" s="103"/>
    </row>
    <row r="26" spans="2:5" ht="15">
      <c r="B26" s="94"/>
      <c r="C26" s="7" t="s">
        <v>79</v>
      </c>
      <c r="D26" s="48">
        <v>540.08</v>
      </c>
      <c r="E26" s="103"/>
    </row>
    <row r="27" spans="2:5" ht="15">
      <c r="B27" s="94"/>
      <c r="C27" s="7" t="s">
        <v>80</v>
      </c>
      <c r="D27" s="48">
        <v>835.43</v>
      </c>
      <c r="E27" s="103"/>
    </row>
    <row r="28" spans="2:5" ht="15">
      <c r="B28" s="94"/>
      <c r="C28" s="7" t="s">
        <v>81</v>
      </c>
      <c r="D28" s="48">
        <v>1550.51</v>
      </c>
      <c r="E28" s="103"/>
    </row>
    <row r="29" spans="2:5" ht="15">
      <c r="B29" s="94"/>
      <c r="C29" s="49" t="s">
        <v>83</v>
      </c>
      <c r="D29" s="48">
        <v>535.5</v>
      </c>
      <c r="E29" s="103"/>
    </row>
    <row r="30" spans="2:5" ht="15">
      <c r="B30" s="94"/>
      <c r="C30" s="49" t="s">
        <v>87</v>
      </c>
      <c r="D30" s="53">
        <v>1015.7</v>
      </c>
      <c r="E30" s="103"/>
    </row>
    <row r="31" spans="2:5" ht="15">
      <c r="B31" s="75"/>
      <c r="C31" s="49" t="s">
        <v>88</v>
      </c>
      <c r="D31" s="53">
        <v>901.55</v>
      </c>
      <c r="E31" s="79"/>
    </row>
    <row r="32" spans="2:5" ht="15">
      <c r="B32" s="70"/>
      <c r="C32" s="2" t="s">
        <v>89</v>
      </c>
      <c r="D32" s="4">
        <f>SUM(D20:D31)</f>
        <v>8722.33</v>
      </c>
      <c r="E32" s="3"/>
    </row>
    <row r="33" spans="2:5" ht="15" customHeight="1">
      <c r="B33" s="93" t="s">
        <v>26</v>
      </c>
      <c r="C33" s="42" t="s">
        <v>8</v>
      </c>
      <c r="D33" s="9">
        <v>1144.28</v>
      </c>
      <c r="E33" s="102" t="s">
        <v>54</v>
      </c>
    </row>
    <row r="34" spans="2:5" ht="15">
      <c r="B34" s="94"/>
      <c r="C34" s="42" t="s">
        <v>9</v>
      </c>
      <c r="D34" s="9">
        <v>1039.86</v>
      </c>
      <c r="E34" s="103"/>
    </row>
    <row r="35" spans="2:5" ht="15">
      <c r="B35" s="94"/>
      <c r="C35" s="7" t="s">
        <v>7</v>
      </c>
      <c r="D35" s="9">
        <v>554.84</v>
      </c>
      <c r="E35" s="103"/>
    </row>
    <row r="36" spans="2:5" ht="15">
      <c r="B36" s="94"/>
      <c r="C36" s="42" t="s">
        <v>73</v>
      </c>
      <c r="D36" s="44">
        <v>368.16</v>
      </c>
      <c r="E36" s="103"/>
    </row>
    <row r="37" spans="2:5" ht="15">
      <c r="B37" s="94"/>
      <c r="C37" s="42" t="s">
        <v>76</v>
      </c>
      <c r="D37" s="44">
        <v>3515.85</v>
      </c>
      <c r="E37" s="103"/>
    </row>
    <row r="38" spans="2:5" ht="15">
      <c r="B38" s="94"/>
      <c r="C38" s="42" t="s">
        <v>78</v>
      </c>
      <c r="D38" s="45">
        <v>686.94</v>
      </c>
      <c r="E38" s="103"/>
    </row>
    <row r="39" spans="2:5" ht="15">
      <c r="B39" s="94"/>
      <c r="C39" s="42" t="s">
        <v>79</v>
      </c>
      <c r="D39" s="44">
        <v>615.96</v>
      </c>
      <c r="E39" s="103"/>
    </row>
    <row r="40" spans="2:5" ht="15">
      <c r="B40" s="94"/>
      <c r="C40" s="42" t="s">
        <v>80</v>
      </c>
      <c r="D40" s="44">
        <v>312.97</v>
      </c>
      <c r="E40" s="103"/>
    </row>
    <row r="41" spans="2:5" ht="15">
      <c r="B41" s="94"/>
      <c r="C41" s="42" t="s">
        <v>81</v>
      </c>
      <c r="D41" s="9">
        <v>3693.78</v>
      </c>
      <c r="E41" s="103"/>
    </row>
    <row r="42" spans="2:5" ht="15">
      <c r="B42" s="55"/>
      <c r="C42" s="6" t="s">
        <v>83</v>
      </c>
      <c r="D42" s="9">
        <v>266.94</v>
      </c>
      <c r="E42" s="59"/>
    </row>
    <row r="43" spans="2:5" ht="15">
      <c r="B43" s="75"/>
      <c r="C43" s="6" t="s">
        <v>87</v>
      </c>
      <c r="D43" s="9">
        <v>3585.32</v>
      </c>
      <c r="E43" s="79"/>
    </row>
    <row r="44" spans="2:5" ht="15">
      <c r="B44" s="75"/>
      <c r="C44" s="6" t="s">
        <v>88</v>
      </c>
      <c r="D44" s="9">
        <v>2571.41</v>
      </c>
      <c r="E44" s="79"/>
    </row>
    <row r="45" spans="2:5" ht="15">
      <c r="B45" s="43"/>
      <c r="C45" s="3" t="s">
        <v>89</v>
      </c>
      <c r="D45" s="4">
        <f>SUM(D33:D44)</f>
        <v>18356.31</v>
      </c>
      <c r="E45" s="19"/>
    </row>
    <row r="46" spans="2:5" ht="15">
      <c r="B46" s="82"/>
      <c r="C46" s="37"/>
      <c r="D46" s="40"/>
      <c r="E46" s="37"/>
    </row>
    <row r="47" ht="15">
      <c r="B47" s="1"/>
    </row>
    <row r="48" ht="15">
      <c r="B48" s="1"/>
    </row>
    <row r="49" ht="15">
      <c r="B49" s="1"/>
    </row>
    <row r="50" spans="2:4" ht="15">
      <c r="B50" s="1"/>
      <c r="D50" s="5">
        <f>D19+D32+D45</f>
        <v>87929.06</v>
      </c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</sheetData>
  <sheetProtection/>
  <mergeCells count="6">
    <mergeCell ref="B33:B41"/>
    <mergeCell ref="E33:E41"/>
    <mergeCell ref="B20:B30"/>
    <mergeCell ref="E20:E30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91</v>
      </c>
      <c r="C7" s="7" t="s">
        <v>8</v>
      </c>
      <c r="D7" s="48">
        <v>0</v>
      </c>
      <c r="E7" s="90" t="s">
        <v>92</v>
      </c>
    </row>
    <row r="8" spans="2:5" ht="15">
      <c r="B8" s="94"/>
      <c r="C8" s="7" t="s">
        <v>9</v>
      </c>
      <c r="D8" s="48">
        <v>0</v>
      </c>
      <c r="E8" s="91"/>
    </row>
    <row r="9" spans="2:5" ht="15">
      <c r="B9" s="94"/>
      <c r="C9" s="42" t="s">
        <v>7</v>
      </c>
      <c r="D9" s="48">
        <v>0</v>
      </c>
      <c r="E9" s="91"/>
    </row>
    <row r="10" spans="2:5" ht="15">
      <c r="B10" s="94"/>
      <c r="C10" s="42" t="s">
        <v>73</v>
      </c>
      <c r="D10" s="48">
        <v>0</v>
      </c>
      <c r="E10" s="91"/>
    </row>
    <row r="11" spans="2:5" ht="15">
      <c r="B11" s="94"/>
      <c r="C11" s="42" t="s">
        <v>76</v>
      </c>
      <c r="D11" s="48">
        <v>0</v>
      </c>
      <c r="E11" s="91"/>
    </row>
    <row r="12" spans="2:5" ht="15">
      <c r="B12" s="94"/>
      <c r="C12" s="42" t="s">
        <v>78</v>
      </c>
      <c r="D12" s="48">
        <v>0</v>
      </c>
      <c r="E12" s="91"/>
    </row>
    <row r="13" spans="2:5" ht="15">
      <c r="B13" s="94"/>
      <c r="C13" s="42" t="s">
        <v>79</v>
      </c>
      <c r="D13" s="48">
        <v>0</v>
      </c>
      <c r="E13" s="91"/>
    </row>
    <row r="14" spans="2:5" ht="15">
      <c r="B14" s="94"/>
      <c r="C14" s="42" t="s">
        <v>80</v>
      </c>
      <c r="D14" s="48">
        <v>0</v>
      </c>
      <c r="E14" s="91"/>
    </row>
    <row r="15" spans="2:5" ht="15">
      <c r="B15" s="94"/>
      <c r="C15" s="42" t="s">
        <v>81</v>
      </c>
      <c r="D15" s="48">
        <v>0</v>
      </c>
      <c r="E15" s="91"/>
    </row>
    <row r="16" spans="2:5" ht="15">
      <c r="B16" s="85"/>
      <c r="C16" s="42" t="s">
        <v>83</v>
      </c>
      <c r="D16" s="48">
        <v>0</v>
      </c>
      <c r="E16" s="84"/>
    </row>
    <row r="17" spans="2:5" ht="15">
      <c r="B17" s="85"/>
      <c r="C17" s="42" t="s">
        <v>87</v>
      </c>
      <c r="D17" s="48">
        <v>0</v>
      </c>
      <c r="E17" s="84"/>
    </row>
    <row r="18" spans="2:5" ht="15">
      <c r="B18" s="85"/>
      <c r="C18" s="42" t="s">
        <v>88</v>
      </c>
      <c r="D18" s="48">
        <v>115114.8</v>
      </c>
      <c r="E18" s="84"/>
    </row>
    <row r="19" spans="2:5" ht="15">
      <c r="B19" s="43"/>
      <c r="C19" s="3" t="s">
        <v>89</v>
      </c>
      <c r="D19" s="4">
        <f>SUM(D7:D18)</f>
        <v>115114.8</v>
      </c>
      <c r="E19" s="19"/>
    </row>
    <row r="20" ht="15">
      <c r="B20" s="1"/>
    </row>
    <row r="21" ht="15">
      <c r="B21" s="1"/>
    </row>
    <row r="22" ht="15">
      <c r="B22" s="1"/>
    </row>
    <row r="23" spans="2:4" ht="15">
      <c r="B23" s="1"/>
      <c r="D23" s="5">
        <f>D19</f>
        <v>115114.8</v>
      </c>
    </row>
    <row r="24" ht="15">
      <c r="B24" s="1"/>
    </row>
    <row r="25" ht="15">
      <c r="B25" s="1"/>
    </row>
    <row r="26" ht="15">
      <c r="B26" s="1"/>
    </row>
    <row r="27" ht="15">
      <c r="B27" s="1"/>
    </row>
    <row r="32" spans="4:5" ht="15">
      <c r="D32" t="s">
        <v>95</v>
      </c>
      <c r="E32" s="5">
        <f>'Personal (10)'!D157+'Materiale '!D50+Utilitati!D35+Transport!D36+Telecomunicatii!D24+'Alte bunuri si serv'!D36+'Reparatii curente'!D24+'Materiale ig.sanitare'!D24+'Ob. de inventar'!D24+Deplasari!D36+'Carti publicatii'!D24+'Preg.profesionala'!D24+Protocol!D38+Chirii!D23+'Alte chelt'!D23+'Aj.soc.numerar'!D23+'Contrib.si cotiz.la org.interna'!D23+'Uniforme si echipament'!D23+'Masini,echipamente si mijl.'!D22+'Alte active fixe'!D23</f>
        <v>44405714.81</v>
      </c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5.7109375" style="0" customWidth="1"/>
    <col min="2" max="2" width="21.00390625" style="0" customWidth="1"/>
    <col min="3" max="3" width="11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2" t="s">
        <v>5</v>
      </c>
    </row>
    <row r="7" spans="2:5" ht="15" customHeight="1">
      <c r="B7" s="93" t="s">
        <v>27</v>
      </c>
      <c r="C7" s="42" t="s">
        <v>8</v>
      </c>
      <c r="D7" s="4">
        <v>67481.67</v>
      </c>
      <c r="E7" s="102" t="s">
        <v>55</v>
      </c>
    </row>
    <row r="8" spans="2:5" ht="15">
      <c r="B8" s="94"/>
      <c r="C8" s="42" t="s">
        <v>9</v>
      </c>
      <c r="D8" s="5">
        <v>82584.38</v>
      </c>
      <c r="E8" s="103"/>
    </row>
    <row r="9" spans="2:5" ht="15">
      <c r="B9" s="94"/>
      <c r="C9" s="7" t="s">
        <v>7</v>
      </c>
      <c r="D9" s="4">
        <v>99719.67</v>
      </c>
      <c r="E9" s="103"/>
    </row>
    <row r="10" spans="2:5" ht="15">
      <c r="B10" s="94"/>
      <c r="C10" s="7" t="s">
        <v>73</v>
      </c>
      <c r="D10" s="4">
        <v>85071.83</v>
      </c>
      <c r="E10" s="103"/>
    </row>
    <row r="11" spans="2:5" ht="15">
      <c r="B11" s="94"/>
      <c r="C11" s="7" t="s">
        <v>76</v>
      </c>
      <c r="D11" s="4">
        <v>57623.58</v>
      </c>
      <c r="E11" s="103"/>
    </row>
    <row r="12" spans="2:5" ht="15">
      <c r="B12" s="94"/>
      <c r="C12" s="49" t="s">
        <v>78</v>
      </c>
      <c r="D12" s="18">
        <v>5437.18</v>
      </c>
      <c r="E12" s="103"/>
    </row>
    <row r="13" spans="2:5" ht="15">
      <c r="B13" s="94"/>
      <c r="C13" s="49" t="s">
        <v>79</v>
      </c>
      <c r="D13" s="18">
        <v>24864.22</v>
      </c>
      <c r="E13" s="103"/>
    </row>
    <row r="14" spans="2:5" ht="15">
      <c r="B14" s="94"/>
      <c r="C14" s="49" t="s">
        <v>80</v>
      </c>
      <c r="D14" s="18">
        <v>44061.94</v>
      </c>
      <c r="E14" s="103"/>
    </row>
    <row r="15" spans="2:5" ht="15">
      <c r="B15" s="94"/>
      <c r="C15" s="49" t="s">
        <v>81</v>
      </c>
      <c r="D15" s="18">
        <v>23808.84</v>
      </c>
      <c r="E15" s="103"/>
    </row>
    <row r="16" spans="2:5" ht="15">
      <c r="B16" s="94"/>
      <c r="C16" s="49" t="s">
        <v>83</v>
      </c>
      <c r="D16" s="18">
        <v>115432.55</v>
      </c>
      <c r="E16" s="103"/>
    </row>
    <row r="17" spans="2:5" ht="15">
      <c r="B17" s="94"/>
      <c r="C17" s="49" t="s">
        <v>87</v>
      </c>
      <c r="D17" s="18">
        <v>-41112.31</v>
      </c>
      <c r="E17" s="103"/>
    </row>
    <row r="18" spans="2:5" ht="15">
      <c r="B18" s="75"/>
      <c r="C18" s="49" t="s">
        <v>88</v>
      </c>
      <c r="D18" s="18">
        <v>72421.79</v>
      </c>
      <c r="E18" s="79"/>
    </row>
    <row r="19" spans="2:5" ht="15">
      <c r="B19" s="3"/>
      <c r="C19" s="2" t="s">
        <v>89</v>
      </c>
      <c r="D19" s="4">
        <f>SUM(D7:D18)</f>
        <v>637395.3400000001</v>
      </c>
      <c r="E19" s="3"/>
    </row>
    <row r="20" spans="2:5" ht="15" customHeight="1">
      <c r="B20" s="93" t="s">
        <v>28</v>
      </c>
      <c r="C20" s="42" t="s">
        <v>8</v>
      </c>
      <c r="D20" s="9">
        <v>7895.81</v>
      </c>
      <c r="E20" s="90" t="s">
        <v>56</v>
      </c>
    </row>
    <row r="21" spans="2:5" ht="15">
      <c r="B21" s="94"/>
      <c r="C21" s="42" t="s">
        <v>9</v>
      </c>
      <c r="D21" s="9">
        <v>3179.47</v>
      </c>
      <c r="E21" s="91"/>
    </row>
    <row r="22" spans="2:5" ht="15">
      <c r="B22" s="94"/>
      <c r="C22" s="7" t="s">
        <v>7</v>
      </c>
      <c r="D22" s="9">
        <v>8725.02</v>
      </c>
      <c r="E22" s="91"/>
    </row>
    <row r="23" spans="2:5" ht="15">
      <c r="B23" s="94"/>
      <c r="C23" s="42" t="s">
        <v>73</v>
      </c>
      <c r="D23" s="9">
        <v>8254.92</v>
      </c>
      <c r="E23" s="91"/>
    </row>
    <row r="24" spans="2:5" ht="15">
      <c r="B24" s="94"/>
      <c r="C24" s="42" t="s">
        <v>76</v>
      </c>
      <c r="D24" s="9">
        <v>8561.03</v>
      </c>
      <c r="E24" s="91"/>
    </row>
    <row r="25" spans="2:5" ht="15">
      <c r="B25" s="94"/>
      <c r="C25" s="42" t="s">
        <v>78</v>
      </c>
      <c r="D25" s="9">
        <v>6519.28</v>
      </c>
      <c r="E25" s="91"/>
    </row>
    <row r="26" spans="2:5" ht="15">
      <c r="B26" s="94"/>
      <c r="C26" s="42" t="s">
        <v>79</v>
      </c>
      <c r="D26" s="9">
        <v>8214.6</v>
      </c>
      <c r="E26" s="91"/>
    </row>
    <row r="27" spans="2:5" ht="15">
      <c r="B27" s="94"/>
      <c r="C27" s="42" t="s">
        <v>80</v>
      </c>
      <c r="D27" s="9">
        <v>8548.37</v>
      </c>
      <c r="E27" s="91"/>
    </row>
    <row r="28" spans="2:5" ht="15">
      <c r="B28" s="94"/>
      <c r="C28" s="42" t="s">
        <v>81</v>
      </c>
      <c r="D28" s="9">
        <v>7195.17</v>
      </c>
      <c r="E28" s="91"/>
    </row>
    <row r="29" spans="2:5" ht="15">
      <c r="B29" s="55"/>
      <c r="C29" s="3" t="s">
        <v>83</v>
      </c>
      <c r="D29" s="4">
        <v>9204.83</v>
      </c>
      <c r="E29" s="54"/>
    </row>
    <row r="30" spans="2:5" ht="15">
      <c r="B30" s="75"/>
      <c r="C30" s="3" t="s">
        <v>87</v>
      </c>
      <c r="D30" s="4">
        <v>30404.42</v>
      </c>
      <c r="E30" s="74"/>
    </row>
    <row r="31" spans="2:5" ht="15">
      <c r="B31" s="75"/>
      <c r="C31" s="3" t="s">
        <v>88</v>
      </c>
      <c r="D31" s="4">
        <v>4593.58</v>
      </c>
      <c r="E31" s="74"/>
    </row>
    <row r="32" spans="2:5" ht="15">
      <c r="B32" s="43"/>
      <c r="C32" s="3" t="s">
        <v>89</v>
      </c>
      <c r="D32" s="4">
        <f>SUM(D20:D31)</f>
        <v>111296.5</v>
      </c>
      <c r="E32" s="19"/>
    </row>
    <row r="33" ht="15">
      <c r="B33" s="1"/>
    </row>
    <row r="34" ht="15">
      <c r="B34" s="1"/>
    </row>
    <row r="35" spans="2:4" ht="15">
      <c r="B35" s="1"/>
      <c r="D35" s="5">
        <f>D19+D32</f>
        <v>748691.8400000001</v>
      </c>
    </row>
  </sheetData>
  <sheetProtection/>
  <mergeCells count="4">
    <mergeCell ref="B20:B28"/>
    <mergeCell ref="E20:E28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5.7109375" style="0" customWidth="1"/>
    <col min="2" max="2" width="21.140625" style="0" customWidth="1"/>
    <col min="3" max="3" width="11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>
      <c r="B7" s="93" t="s">
        <v>29</v>
      </c>
      <c r="C7" s="42" t="s">
        <v>8</v>
      </c>
      <c r="D7" s="9">
        <v>17867.65</v>
      </c>
      <c r="E7" s="90" t="s">
        <v>58</v>
      </c>
    </row>
    <row r="8" spans="2:5" ht="15">
      <c r="B8" s="94"/>
      <c r="C8" s="42" t="s">
        <v>9</v>
      </c>
      <c r="D8" s="5">
        <v>19785.71</v>
      </c>
      <c r="E8" s="91"/>
    </row>
    <row r="9" spans="2:5" ht="15">
      <c r="B9" s="94"/>
      <c r="C9" s="7" t="s">
        <v>7</v>
      </c>
      <c r="D9" s="9">
        <v>17929.73</v>
      </c>
      <c r="E9" s="91"/>
    </row>
    <row r="10" spans="2:5" ht="15">
      <c r="B10" s="94"/>
      <c r="C10" s="7" t="s">
        <v>73</v>
      </c>
      <c r="D10" s="9">
        <v>22271.07</v>
      </c>
      <c r="E10" s="91"/>
    </row>
    <row r="11" spans="2:5" ht="15">
      <c r="B11" s="94"/>
      <c r="C11" s="7" t="s">
        <v>76</v>
      </c>
      <c r="D11" s="9">
        <v>18647.44</v>
      </c>
      <c r="E11" s="91"/>
    </row>
    <row r="12" spans="2:5" ht="15">
      <c r="B12" s="94"/>
      <c r="C12" s="7" t="s">
        <v>78</v>
      </c>
      <c r="D12" s="9">
        <v>24130.28</v>
      </c>
      <c r="E12" s="91"/>
    </row>
    <row r="13" spans="2:5" ht="15">
      <c r="B13" s="94"/>
      <c r="C13" s="7" t="s">
        <v>79</v>
      </c>
      <c r="D13" s="9">
        <v>22349.33</v>
      </c>
      <c r="E13" s="91"/>
    </row>
    <row r="14" spans="2:5" ht="15">
      <c r="B14" s="94"/>
      <c r="C14" s="7" t="s">
        <v>80</v>
      </c>
      <c r="D14" s="9">
        <v>19565.03</v>
      </c>
      <c r="E14" s="91"/>
    </row>
    <row r="15" spans="2:5" ht="15">
      <c r="B15" s="94"/>
      <c r="C15" s="7" t="s">
        <v>81</v>
      </c>
      <c r="D15" s="9">
        <v>20567.65</v>
      </c>
      <c r="E15" s="91"/>
    </row>
    <row r="16" spans="2:5" ht="15">
      <c r="B16" s="94"/>
      <c r="C16" s="7" t="s">
        <v>83</v>
      </c>
      <c r="D16" s="9">
        <v>65540.75</v>
      </c>
      <c r="E16" s="91"/>
    </row>
    <row r="17" spans="2:5" ht="15">
      <c r="B17" s="94"/>
      <c r="C17" s="49" t="s">
        <v>87</v>
      </c>
      <c r="D17" s="71">
        <v>63081.73</v>
      </c>
      <c r="E17" s="91"/>
    </row>
    <row r="18" spans="2:5" ht="15">
      <c r="B18" s="75"/>
      <c r="C18" s="49" t="s">
        <v>88</v>
      </c>
      <c r="D18" s="71">
        <v>17613.19</v>
      </c>
      <c r="E18" s="74"/>
    </row>
    <row r="19" spans="2:5" ht="15">
      <c r="B19" s="3"/>
      <c r="C19" s="2" t="s">
        <v>89</v>
      </c>
      <c r="D19" s="4">
        <f>SUM(D7:D18)</f>
        <v>329349.56</v>
      </c>
      <c r="E19" s="3"/>
    </row>
    <row r="20" spans="2:5" ht="15" customHeight="1">
      <c r="B20" s="104" t="s">
        <v>30</v>
      </c>
      <c r="C20" s="3" t="s">
        <v>8</v>
      </c>
      <c r="D20" s="4">
        <v>8298</v>
      </c>
      <c r="E20" s="106" t="s">
        <v>57</v>
      </c>
    </row>
    <row r="21" spans="2:5" ht="15">
      <c r="B21" s="105"/>
      <c r="C21" s="3" t="s">
        <v>9</v>
      </c>
      <c r="D21" s="4">
        <v>12009</v>
      </c>
      <c r="E21" s="107"/>
    </row>
    <row r="22" spans="2:5" ht="15">
      <c r="B22" s="105"/>
      <c r="C22" s="6" t="s">
        <v>7</v>
      </c>
      <c r="D22" s="4">
        <v>11655</v>
      </c>
      <c r="E22" s="107"/>
    </row>
    <row r="23" spans="2:5" ht="15">
      <c r="B23" s="105"/>
      <c r="C23" s="3" t="s">
        <v>73</v>
      </c>
      <c r="D23" s="4">
        <v>12214</v>
      </c>
      <c r="E23" s="107"/>
    </row>
    <row r="24" spans="2:5" ht="15">
      <c r="B24" s="105"/>
      <c r="C24" s="3" t="s">
        <v>76</v>
      </c>
      <c r="D24" s="4">
        <v>11338</v>
      </c>
      <c r="E24" s="107"/>
    </row>
    <row r="25" spans="2:5" ht="15">
      <c r="B25" s="105"/>
      <c r="C25" s="3" t="s">
        <v>78</v>
      </c>
      <c r="D25" s="4">
        <v>11464</v>
      </c>
      <c r="E25" s="107"/>
    </row>
    <row r="26" spans="2:5" ht="15">
      <c r="B26" s="105"/>
      <c r="C26" s="3" t="s">
        <v>79</v>
      </c>
      <c r="D26" s="4">
        <v>10638</v>
      </c>
      <c r="E26" s="107"/>
    </row>
    <row r="27" spans="2:5" ht="15">
      <c r="B27" s="105"/>
      <c r="C27" s="3" t="s">
        <v>80</v>
      </c>
      <c r="D27" s="4">
        <v>9958</v>
      </c>
      <c r="E27" s="107"/>
    </row>
    <row r="28" spans="2:5" ht="15">
      <c r="B28" s="105"/>
      <c r="C28" s="3" t="s">
        <v>81</v>
      </c>
      <c r="D28" s="4">
        <v>8532</v>
      </c>
      <c r="E28" s="107"/>
    </row>
    <row r="29" spans="2:5" ht="15">
      <c r="B29" s="60"/>
      <c r="C29" s="3" t="s">
        <v>83</v>
      </c>
      <c r="D29" s="4">
        <v>205238</v>
      </c>
      <c r="E29" s="62"/>
    </row>
    <row r="30" spans="2:5" ht="15">
      <c r="B30" s="80"/>
      <c r="C30" s="3" t="s">
        <v>87</v>
      </c>
      <c r="D30" s="4">
        <v>-181184</v>
      </c>
      <c r="E30" s="81"/>
    </row>
    <row r="31" spans="2:5" ht="15">
      <c r="B31" s="80"/>
      <c r="C31" s="3" t="s">
        <v>88</v>
      </c>
      <c r="D31" s="4">
        <v>32050.09</v>
      </c>
      <c r="E31" s="81"/>
    </row>
    <row r="32" spans="2:5" ht="15">
      <c r="B32" s="61"/>
      <c r="C32" s="3" t="s">
        <v>89</v>
      </c>
      <c r="D32" s="4">
        <f>SUM(D20:D31)</f>
        <v>152210.09</v>
      </c>
      <c r="E32" s="63"/>
    </row>
    <row r="33" ht="15">
      <c r="B33" s="1"/>
    </row>
    <row r="34" ht="15">
      <c r="B34" s="1"/>
    </row>
    <row r="35" ht="15">
      <c r="B35" s="1"/>
    </row>
    <row r="36" spans="2:4" ht="15">
      <c r="B36" s="1"/>
      <c r="D36" s="5">
        <f>D19+D32</f>
        <v>481559.65</v>
      </c>
    </row>
  </sheetData>
  <sheetProtection/>
  <mergeCells count="4">
    <mergeCell ref="B20:B28"/>
    <mergeCell ref="E20:E28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7109375" style="0" customWidth="1"/>
    <col min="2" max="2" width="21.140625" style="0" customWidth="1"/>
    <col min="3" max="3" width="11.57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31</v>
      </c>
      <c r="C7" s="42" t="s">
        <v>8</v>
      </c>
      <c r="D7" s="9">
        <v>38185.43</v>
      </c>
      <c r="E7" s="90" t="s">
        <v>70</v>
      </c>
    </row>
    <row r="8" spans="2:5" ht="15">
      <c r="B8" s="94"/>
      <c r="C8" s="42" t="s">
        <v>9</v>
      </c>
      <c r="D8" s="40">
        <v>36827.2</v>
      </c>
      <c r="E8" s="91"/>
    </row>
    <row r="9" spans="2:5" ht="15">
      <c r="B9" s="94"/>
      <c r="C9" s="7" t="s">
        <v>7</v>
      </c>
      <c r="D9" s="9">
        <v>40470.29</v>
      </c>
      <c r="E9" s="91"/>
    </row>
    <row r="10" spans="2:5" ht="15">
      <c r="B10" s="94"/>
      <c r="C10" s="42" t="s">
        <v>73</v>
      </c>
      <c r="D10" s="9">
        <v>33346.19</v>
      </c>
      <c r="E10" s="91"/>
    </row>
    <row r="11" spans="2:5" ht="15">
      <c r="B11" s="94"/>
      <c r="C11" s="42" t="s">
        <v>76</v>
      </c>
      <c r="D11" s="9">
        <v>45490.89</v>
      </c>
      <c r="E11" s="91"/>
    </row>
    <row r="12" spans="2:5" ht="15">
      <c r="B12" s="94"/>
      <c r="C12" s="42" t="s">
        <v>78</v>
      </c>
      <c r="D12" s="9">
        <v>36470.29</v>
      </c>
      <c r="E12" s="91"/>
    </row>
    <row r="13" spans="2:5" ht="15">
      <c r="B13" s="94"/>
      <c r="C13" s="42" t="s">
        <v>79</v>
      </c>
      <c r="D13" s="9">
        <v>34787.55</v>
      </c>
      <c r="E13" s="91"/>
    </row>
    <row r="14" spans="2:5" ht="15">
      <c r="B14" s="94"/>
      <c r="C14" s="42" t="s">
        <v>80</v>
      </c>
      <c r="D14" s="9">
        <v>53041.32</v>
      </c>
      <c r="E14" s="91"/>
    </row>
    <row r="15" spans="2:5" ht="15">
      <c r="B15" s="94"/>
      <c r="C15" s="42" t="s">
        <v>81</v>
      </c>
      <c r="D15" s="9">
        <v>29948.93</v>
      </c>
      <c r="E15" s="91"/>
    </row>
    <row r="16" spans="2:5" ht="15">
      <c r="B16" s="55"/>
      <c r="C16" s="3" t="s">
        <v>83</v>
      </c>
      <c r="D16" s="4">
        <v>235746.35</v>
      </c>
      <c r="E16" s="54"/>
    </row>
    <row r="17" spans="2:5" ht="15">
      <c r="B17" s="75"/>
      <c r="C17" s="3" t="s">
        <v>87</v>
      </c>
      <c r="D17" s="4">
        <v>-155427.72</v>
      </c>
      <c r="E17" s="74"/>
    </row>
    <row r="18" spans="2:5" ht="15">
      <c r="B18" s="75"/>
      <c r="C18" s="3" t="s">
        <v>88</v>
      </c>
      <c r="D18" s="4">
        <v>71405.62</v>
      </c>
      <c r="E18" s="74"/>
    </row>
    <row r="19" spans="2:5" ht="15">
      <c r="B19" s="43"/>
      <c r="C19" s="3" t="s">
        <v>89</v>
      </c>
      <c r="D19" s="4">
        <f>SUM(D7:D18)</f>
        <v>500292.3400000001</v>
      </c>
      <c r="E19" s="19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4" ht="15">
      <c r="B24" s="1"/>
      <c r="D24" s="5">
        <f>D19</f>
        <v>500292.3400000001</v>
      </c>
    </row>
    <row r="25" ht="15">
      <c r="B25" s="1"/>
    </row>
    <row r="26" ht="15">
      <c r="B26" s="1"/>
    </row>
    <row r="27" ht="15">
      <c r="B27" s="1"/>
    </row>
    <row r="28" ht="15">
      <c r="B28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D37" sqref="D37"/>
    </sheetView>
  </sheetViews>
  <sheetFormatPr defaultColWidth="9.140625" defaultRowHeight="15"/>
  <cols>
    <col min="1" max="1" width="5.7109375" style="0" customWidth="1"/>
    <col min="2" max="2" width="19.8515625" style="0" customWidth="1"/>
    <col min="3" max="3" width="12.57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32</v>
      </c>
      <c r="C7" s="42" t="s">
        <v>8</v>
      </c>
      <c r="D7" s="9">
        <v>59259.01</v>
      </c>
      <c r="E7" s="90" t="s">
        <v>59</v>
      </c>
    </row>
    <row r="8" spans="2:5" ht="15">
      <c r="B8" s="94"/>
      <c r="C8" s="42" t="s">
        <v>9</v>
      </c>
      <c r="D8" s="5">
        <v>56010.64</v>
      </c>
      <c r="E8" s="91"/>
    </row>
    <row r="9" spans="2:5" ht="18" customHeight="1">
      <c r="B9" s="94"/>
      <c r="C9" s="7" t="s">
        <v>7</v>
      </c>
      <c r="D9" s="9">
        <v>74019.74</v>
      </c>
      <c r="E9" s="91"/>
    </row>
    <row r="10" spans="2:5" ht="15" customHeight="1">
      <c r="B10" s="94"/>
      <c r="C10" s="7" t="s">
        <v>73</v>
      </c>
      <c r="D10" s="9">
        <v>60790.7</v>
      </c>
      <c r="E10" s="91"/>
    </row>
    <row r="11" spans="2:5" ht="15" customHeight="1">
      <c r="B11" s="94"/>
      <c r="C11" s="7" t="s">
        <v>76</v>
      </c>
      <c r="D11" s="9">
        <v>139314.64</v>
      </c>
      <c r="E11" s="91"/>
    </row>
    <row r="12" spans="2:5" ht="15" customHeight="1">
      <c r="B12" s="94"/>
      <c r="C12" s="7" t="s">
        <v>78</v>
      </c>
      <c r="D12" s="9">
        <v>99359.21</v>
      </c>
      <c r="E12" s="91"/>
    </row>
    <row r="13" spans="2:5" ht="15" customHeight="1">
      <c r="B13" s="94"/>
      <c r="C13" s="7" t="s">
        <v>79</v>
      </c>
      <c r="D13" s="9">
        <v>104916.62</v>
      </c>
      <c r="E13" s="91"/>
    </row>
    <row r="14" spans="2:5" ht="15" customHeight="1">
      <c r="B14" s="94"/>
      <c r="C14" s="7" t="s">
        <v>80</v>
      </c>
      <c r="D14" s="9">
        <v>89566.32</v>
      </c>
      <c r="E14" s="91"/>
    </row>
    <row r="15" spans="2:5" ht="15" customHeight="1">
      <c r="B15" s="94"/>
      <c r="C15" s="7" t="s">
        <v>81</v>
      </c>
      <c r="D15" s="9">
        <v>32436.85</v>
      </c>
      <c r="E15" s="91"/>
    </row>
    <row r="16" spans="2:5" ht="15" customHeight="1">
      <c r="B16" s="94"/>
      <c r="C16" s="7" t="s">
        <v>83</v>
      </c>
      <c r="D16" s="9">
        <v>64201.54</v>
      </c>
      <c r="E16" s="91"/>
    </row>
    <row r="17" spans="2:5" ht="15" customHeight="1">
      <c r="B17" s="94"/>
      <c r="C17" s="49" t="s">
        <v>87</v>
      </c>
      <c r="D17" s="71">
        <v>-9828.78</v>
      </c>
      <c r="E17" s="91"/>
    </row>
    <row r="18" spans="2:5" ht="15" customHeight="1">
      <c r="B18" s="75"/>
      <c r="C18" s="49" t="s">
        <v>88</v>
      </c>
      <c r="D18" s="71">
        <v>28833.48</v>
      </c>
      <c r="E18" s="74"/>
    </row>
    <row r="19" spans="2:5" ht="15">
      <c r="B19" s="3"/>
      <c r="C19" s="2" t="s">
        <v>89</v>
      </c>
      <c r="D19" s="4">
        <f>SUM(D7:D18)</f>
        <v>798879.9700000001</v>
      </c>
      <c r="E19" s="3"/>
    </row>
    <row r="20" spans="2:5" ht="15" customHeight="1">
      <c r="B20" s="93" t="s">
        <v>33</v>
      </c>
      <c r="C20" s="42" t="s">
        <v>8</v>
      </c>
      <c r="D20" s="9">
        <v>29468.5</v>
      </c>
      <c r="E20" s="90" t="s">
        <v>60</v>
      </c>
    </row>
    <row r="21" spans="2:5" ht="15">
      <c r="B21" s="94"/>
      <c r="C21" s="42" t="s">
        <v>9</v>
      </c>
      <c r="D21" s="9">
        <v>49971.55</v>
      </c>
      <c r="E21" s="91"/>
    </row>
    <row r="22" spans="2:5" ht="18" customHeight="1">
      <c r="B22" s="94"/>
      <c r="C22" s="7" t="s">
        <v>7</v>
      </c>
      <c r="D22" s="9">
        <v>30427.74</v>
      </c>
      <c r="E22" s="91"/>
    </row>
    <row r="23" spans="2:5" ht="15">
      <c r="B23" s="94"/>
      <c r="C23" s="42" t="s">
        <v>73</v>
      </c>
      <c r="D23" s="9">
        <v>96925.31</v>
      </c>
      <c r="E23" s="91"/>
    </row>
    <row r="24" spans="2:5" ht="15">
      <c r="B24" s="94"/>
      <c r="C24" s="42" t="s">
        <v>76</v>
      </c>
      <c r="D24" s="9">
        <v>26999.31</v>
      </c>
      <c r="E24" s="91"/>
    </row>
    <row r="25" spans="2:5" ht="15">
      <c r="B25" s="94"/>
      <c r="C25" s="42" t="s">
        <v>78</v>
      </c>
      <c r="D25" s="9">
        <v>22256.41</v>
      </c>
      <c r="E25" s="91"/>
    </row>
    <row r="26" spans="2:5" ht="15">
      <c r="B26" s="94"/>
      <c r="C26" s="42" t="s">
        <v>79</v>
      </c>
      <c r="D26" s="9">
        <v>74832.77</v>
      </c>
      <c r="E26" s="91"/>
    </row>
    <row r="27" spans="2:5" ht="15">
      <c r="B27" s="94"/>
      <c r="C27" s="42" t="s">
        <v>80</v>
      </c>
      <c r="D27" s="9">
        <v>105243.87</v>
      </c>
      <c r="E27" s="91"/>
    </row>
    <row r="28" spans="2:5" ht="15">
      <c r="B28" s="94"/>
      <c r="C28" s="42" t="s">
        <v>81</v>
      </c>
      <c r="D28" s="48">
        <v>148458.11</v>
      </c>
      <c r="E28" s="91"/>
    </row>
    <row r="29" spans="2:5" ht="15">
      <c r="B29" s="55"/>
      <c r="C29" s="3" t="s">
        <v>83</v>
      </c>
      <c r="D29" s="4">
        <v>225760.7</v>
      </c>
      <c r="E29" s="54"/>
    </row>
    <row r="30" spans="2:5" ht="15">
      <c r="B30" s="75"/>
      <c r="C30" s="3" t="s">
        <v>87</v>
      </c>
      <c r="D30" s="4">
        <v>133660.82</v>
      </c>
      <c r="E30" s="74"/>
    </row>
    <row r="31" spans="2:5" ht="15">
      <c r="B31" s="75"/>
      <c r="C31" s="3" t="s">
        <v>88</v>
      </c>
      <c r="D31" s="4">
        <v>52239.46</v>
      </c>
      <c r="E31" s="74"/>
    </row>
    <row r="32" spans="2:5" ht="15">
      <c r="B32" s="43"/>
      <c r="C32" s="3" t="s">
        <v>89</v>
      </c>
      <c r="D32" s="4">
        <f>SUM(D20:D31)</f>
        <v>996244.55</v>
      </c>
      <c r="E32" s="19"/>
    </row>
    <row r="33" ht="15">
      <c r="B33" s="1"/>
    </row>
    <row r="34" ht="15">
      <c r="B34" s="1"/>
    </row>
    <row r="35" ht="15">
      <c r="B35" s="1"/>
    </row>
    <row r="36" spans="2:4" ht="15">
      <c r="B36" s="1"/>
      <c r="D36" s="5">
        <f>D19+D32</f>
        <v>1795124.52</v>
      </c>
    </row>
    <row r="37" ht="15">
      <c r="B37" s="1"/>
    </row>
  </sheetData>
  <sheetProtection/>
  <mergeCells count="4">
    <mergeCell ref="B20:B28"/>
    <mergeCell ref="E20:E28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5.7109375" style="0" customWidth="1"/>
    <col min="2" max="2" width="25.140625" style="0" customWidth="1"/>
    <col min="3" max="3" width="11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34</v>
      </c>
      <c r="C7" s="42" t="s">
        <v>8</v>
      </c>
      <c r="D7" s="9">
        <v>9749</v>
      </c>
      <c r="E7" s="90" t="s">
        <v>61</v>
      </c>
    </row>
    <row r="8" spans="2:5" ht="15">
      <c r="B8" s="94"/>
      <c r="C8" s="42" t="s">
        <v>9</v>
      </c>
      <c r="D8" s="64" t="s">
        <v>12</v>
      </c>
      <c r="E8" s="91"/>
    </row>
    <row r="9" spans="2:5" ht="21.75" customHeight="1">
      <c r="B9" s="94"/>
      <c r="C9" s="7" t="s">
        <v>7</v>
      </c>
      <c r="D9" s="9">
        <v>16729.73</v>
      </c>
      <c r="E9" s="91"/>
    </row>
    <row r="10" spans="2:5" ht="15">
      <c r="B10" s="94"/>
      <c r="C10" s="42" t="s">
        <v>73</v>
      </c>
      <c r="D10" s="9">
        <v>12503.64</v>
      </c>
      <c r="E10" s="91"/>
    </row>
    <row r="11" spans="2:5" ht="15">
      <c r="B11" s="94"/>
      <c r="C11" s="42" t="s">
        <v>76</v>
      </c>
      <c r="D11" s="51" t="s">
        <v>12</v>
      </c>
      <c r="E11" s="91"/>
    </row>
    <row r="12" spans="2:5" ht="15">
      <c r="B12" s="94"/>
      <c r="C12" s="42" t="s">
        <v>78</v>
      </c>
      <c r="D12" s="9">
        <v>4086.8</v>
      </c>
      <c r="E12" s="91"/>
    </row>
    <row r="13" spans="2:5" ht="15">
      <c r="B13" s="94"/>
      <c r="C13" s="42" t="s">
        <v>79</v>
      </c>
      <c r="D13" s="9">
        <v>38223.46</v>
      </c>
      <c r="E13" s="91"/>
    </row>
    <row r="14" spans="2:5" ht="15">
      <c r="B14" s="94"/>
      <c r="C14" s="42" t="s">
        <v>80</v>
      </c>
      <c r="D14" s="9">
        <v>14226.6</v>
      </c>
      <c r="E14" s="91"/>
    </row>
    <row r="15" spans="2:5" ht="15">
      <c r="B15" s="94"/>
      <c r="C15" s="42" t="s">
        <v>81</v>
      </c>
      <c r="D15" s="9">
        <v>58565.4</v>
      </c>
      <c r="E15" s="91"/>
    </row>
    <row r="16" spans="2:5" ht="15">
      <c r="B16" s="55"/>
      <c r="C16" s="3" t="s">
        <v>83</v>
      </c>
      <c r="D16" s="2" t="s">
        <v>12</v>
      </c>
      <c r="E16" s="54"/>
    </row>
    <row r="17" spans="2:5" ht="15">
      <c r="B17" s="75"/>
      <c r="C17" s="3" t="s">
        <v>87</v>
      </c>
      <c r="D17" s="2"/>
      <c r="E17" s="74"/>
    </row>
    <row r="18" spans="2:5" ht="15">
      <c r="B18" s="75"/>
      <c r="C18" s="3" t="s">
        <v>88</v>
      </c>
      <c r="D18" s="89">
        <v>218217.19</v>
      </c>
      <c r="E18" s="74"/>
    </row>
    <row r="19" spans="2:5" ht="15">
      <c r="B19" s="43"/>
      <c r="C19" s="3" t="s">
        <v>89</v>
      </c>
      <c r="D19" s="89">
        <f>SUM(D7:D18)</f>
        <v>372301.82</v>
      </c>
      <c r="E19" s="19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4" ht="15">
      <c r="B24" s="1"/>
      <c r="D24" s="5">
        <f>D19</f>
        <v>372301.82</v>
      </c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7109375" style="0" customWidth="1"/>
    <col min="2" max="2" width="20.140625" style="0" customWidth="1"/>
    <col min="3" max="3" width="12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35</v>
      </c>
      <c r="C7" s="42" t="s">
        <v>8</v>
      </c>
      <c r="D7" s="9">
        <v>6002.59</v>
      </c>
      <c r="E7" s="90" t="s">
        <v>62</v>
      </c>
    </row>
    <row r="8" spans="2:5" ht="15">
      <c r="B8" s="94"/>
      <c r="C8" s="42" t="s">
        <v>9</v>
      </c>
      <c r="D8" s="9">
        <v>13927.84</v>
      </c>
      <c r="E8" s="91"/>
    </row>
    <row r="9" spans="2:5" ht="15.75" customHeight="1">
      <c r="B9" s="94"/>
      <c r="C9" s="7" t="s">
        <v>7</v>
      </c>
      <c r="D9" s="9">
        <v>9318.84</v>
      </c>
      <c r="E9" s="91"/>
    </row>
    <row r="10" spans="2:5" ht="15">
      <c r="B10" s="94"/>
      <c r="C10" s="42" t="s">
        <v>73</v>
      </c>
      <c r="D10" s="9">
        <v>18433.85</v>
      </c>
      <c r="E10" s="91"/>
    </row>
    <row r="11" spans="2:5" ht="15">
      <c r="B11" s="94"/>
      <c r="C11" s="42" t="s">
        <v>76</v>
      </c>
      <c r="D11" s="9">
        <v>13821.62</v>
      </c>
      <c r="E11" s="91"/>
    </row>
    <row r="12" spans="2:5" ht="15">
      <c r="B12" s="94"/>
      <c r="C12" s="42" t="s">
        <v>78</v>
      </c>
      <c r="D12" s="9">
        <v>6667.81</v>
      </c>
      <c r="E12" s="91"/>
    </row>
    <row r="13" spans="2:5" ht="15">
      <c r="B13" s="94"/>
      <c r="C13" s="42" t="s">
        <v>79</v>
      </c>
      <c r="D13" s="9">
        <v>10840.76</v>
      </c>
      <c r="E13" s="91"/>
    </row>
    <row r="14" spans="2:5" ht="15">
      <c r="B14" s="94"/>
      <c r="C14" s="42" t="s">
        <v>80</v>
      </c>
      <c r="D14" s="9">
        <v>13334.09</v>
      </c>
      <c r="E14" s="91"/>
    </row>
    <row r="15" spans="2:5" ht="15">
      <c r="B15" s="94"/>
      <c r="C15" s="42" t="s">
        <v>81</v>
      </c>
      <c r="D15" s="9">
        <v>13889.66</v>
      </c>
      <c r="E15" s="91"/>
    </row>
    <row r="16" spans="2:5" ht="15">
      <c r="B16" s="55"/>
      <c r="C16" s="42" t="s">
        <v>83</v>
      </c>
      <c r="D16" s="9">
        <v>12336.33</v>
      </c>
      <c r="E16" s="54"/>
    </row>
    <row r="17" spans="2:5" ht="15">
      <c r="B17" s="75"/>
      <c r="C17" s="42" t="s">
        <v>87</v>
      </c>
      <c r="D17" s="9">
        <v>14430.99</v>
      </c>
      <c r="E17" s="74"/>
    </row>
    <row r="18" spans="2:5" ht="15">
      <c r="B18" s="75"/>
      <c r="C18" s="42" t="s">
        <v>88</v>
      </c>
      <c r="D18" s="9">
        <v>12156.57</v>
      </c>
      <c r="E18" s="74"/>
    </row>
    <row r="19" spans="2:5" ht="15">
      <c r="B19" s="43"/>
      <c r="C19" s="3" t="s">
        <v>89</v>
      </c>
      <c r="D19" s="4">
        <f>SUM(D7:D18)</f>
        <v>145160.95</v>
      </c>
      <c r="E19" s="19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D24" s="5">
        <f>D19</f>
        <v>145160.95</v>
      </c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7109375" style="0" customWidth="1"/>
    <col min="2" max="2" width="20.8515625" style="0" customWidth="1"/>
    <col min="3" max="3" width="11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50" t="s">
        <v>2</v>
      </c>
      <c r="C6" s="2" t="s">
        <v>3</v>
      </c>
      <c r="D6" s="2" t="s">
        <v>4</v>
      </c>
      <c r="E6" s="50" t="s">
        <v>5</v>
      </c>
    </row>
    <row r="7" spans="2:5" ht="15" customHeight="1">
      <c r="B7" s="93" t="s">
        <v>36</v>
      </c>
      <c r="C7" s="42" t="s">
        <v>8</v>
      </c>
      <c r="D7" s="9">
        <v>2236.42</v>
      </c>
      <c r="E7" s="90" t="s">
        <v>63</v>
      </c>
    </row>
    <row r="8" spans="2:5" ht="15">
      <c r="B8" s="94"/>
      <c r="C8" s="42" t="s">
        <v>9</v>
      </c>
      <c r="D8" s="9">
        <v>6655</v>
      </c>
      <c r="E8" s="91"/>
    </row>
    <row r="9" spans="2:5" ht="19.5" customHeight="1">
      <c r="B9" s="94"/>
      <c r="C9" s="7" t="s">
        <v>7</v>
      </c>
      <c r="D9" s="9">
        <v>10973.24</v>
      </c>
      <c r="E9" s="91"/>
    </row>
    <row r="10" spans="2:5" ht="15">
      <c r="B10" s="94"/>
      <c r="C10" s="42" t="s">
        <v>73</v>
      </c>
      <c r="D10" s="9">
        <v>27802.67</v>
      </c>
      <c r="E10" s="91"/>
    </row>
    <row r="11" spans="2:5" ht="15">
      <c r="B11" s="94"/>
      <c r="C11" s="42" t="s">
        <v>76</v>
      </c>
      <c r="D11" s="9">
        <v>17431.2</v>
      </c>
      <c r="E11" s="91"/>
    </row>
    <row r="12" spans="2:5" ht="15">
      <c r="B12" s="94"/>
      <c r="C12" s="42" t="s">
        <v>78</v>
      </c>
      <c r="D12" s="9">
        <v>-25861.01</v>
      </c>
      <c r="E12" s="91"/>
    </row>
    <row r="13" spans="2:5" ht="15">
      <c r="B13" s="94"/>
      <c r="C13" s="42" t="s">
        <v>79</v>
      </c>
      <c r="D13" s="48">
        <v>40619.7</v>
      </c>
      <c r="E13" s="91"/>
    </row>
    <row r="14" spans="2:5" ht="15">
      <c r="B14" s="94"/>
      <c r="C14" s="42" t="s">
        <v>80</v>
      </c>
      <c r="D14" s="9">
        <v>18007.53</v>
      </c>
      <c r="E14" s="91"/>
    </row>
    <row r="15" spans="2:5" ht="15">
      <c r="B15" s="94"/>
      <c r="C15" s="42" t="s">
        <v>81</v>
      </c>
      <c r="D15" s="9">
        <v>1411.4</v>
      </c>
      <c r="E15" s="91"/>
    </row>
    <row r="16" spans="2:5" ht="15">
      <c r="B16" s="55"/>
      <c r="C16" s="42" t="s">
        <v>83</v>
      </c>
      <c r="D16" s="9">
        <v>0</v>
      </c>
      <c r="E16" s="54"/>
    </row>
    <row r="17" spans="2:5" ht="15">
      <c r="B17" s="75"/>
      <c r="C17" s="42" t="s">
        <v>87</v>
      </c>
      <c r="D17" s="9">
        <v>51881.54</v>
      </c>
      <c r="E17" s="74"/>
    </row>
    <row r="18" spans="2:5" ht="15">
      <c r="B18" s="75"/>
      <c r="C18" s="42" t="s">
        <v>88</v>
      </c>
      <c r="D18" s="9">
        <v>36775.23</v>
      </c>
      <c r="E18" s="74"/>
    </row>
    <row r="19" spans="2:5" ht="15">
      <c r="B19" s="43"/>
      <c r="C19" s="3" t="s">
        <v>89</v>
      </c>
      <c r="D19" s="4">
        <f>SUM(D7:D18)</f>
        <v>187932.92</v>
      </c>
      <c r="E19" s="19"/>
    </row>
    <row r="20" ht="15">
      <c r="B20" s="1"/>
    </row>
    <row r="24" ht="15">
      <c r="D24" s="5">
        <f>D19</f>
        <v>187932.92</v>
      </c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 inv11679</dc:creator>
  <cp:keywords/>
  <dc:description/>
  <cp:lastModifiedBy>RedDragon</cp:lastModifiedBy>
  <cp:lastPrinted>2017-01-03T11:03:58Z</cp:lastPrinted>
  <dcterms:created xsi:type="dcterms:W3CDTF">2016-03-16T07:14:42Z</dcterms:created>
  <dcterms:modified xsi:type="dcterms:W3CDTF">2017-01-04T10:44:14Z</dcterms:modified>
  <cp:category/>
  <cp:version/>
  <cp:contentType/>
  <cp:contentStatus/>
</cp:coreProperties>
</file>